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KODA-Hp-23.11.21\Arbeitszeitrechner\"/>
    </mc:Choice>
  </mc:AlternateContent>
  <bookViews>
    <workbookView xWindow="0" yWindow="0" windowWidth="24000" windowHeight="8535" tabRatio="500"/>
  </bookViews>
  <sheets>
    <sheet name="Arbeitszeitrechner" sheetId="3" r:id="rId1"/>
  </sheets>
  <definedNames>
    <definedName name="_xlnm.Print_Area" localSheetId="0">Arbeitszeitrechner!$A$3:$J$161</definedName>
    <definedName name="_xlnm.Print_Titles" localSheetId="0">Arbeitszeitrechner!$1:$2</definedName>
    <definedName name="TD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1" i="3" l="1"/>
  <c r="I121" i="3" s="1"/>
  <c r="H120" i="3"/>
  <c r="I120" i="3" s="1"/>
  <c r="H119" i="3"/>
  <c r="I119" i="3" s="1"/>
  <c r="H118" i="3"/>
  <c r="I118" i="3" s="1"/>
  <c r="H117" i="3"/>
  <c r="I117" i="3" s="1"/>
  <c r="H114" i="3"/>
  <c r="I114" i="3" s="1"/>
  <c r="H113" i="3"/>
  <c r="I113" i="3" s="1"/>
  <c r="H112" i="3"/>
  <c r="I112" i="3" s="1"/>
  <c r="H111" i="3"/>
  <c r="I111" i="3" s="1"/>
  <c r="H110" i="3"/>
  <c r="I110" i="3" s="1"/>
  <c r="H108" i="3"/>
  <c r="I108" i="3" s="1"/>
  <c r="H102" i="3"/>
  <c r="I102" i="3" s="1"/>
  <c r="H101" i="3"/>
  <c r="I101" i="3" s="1"/>
  <c r="H100" i="3"/>
  <c r="I100" i="3" s="1"/>
  <c r="H99" i="3"/>
  <c r="I99" i="3" s="1"/>
  <c r="H98" i="3"/>
  <c r="I98" i="3" s="1"/>
  <c r="H97" i="3"/>
  <c r="I97" i="3" s="1"/>
  <c r="H96" i="3"/>
  <c r="I96" i="3" s="1"/>
  <c r="H95" i="3"/>
  <c r="I95" i="3" s="1"/>
  <c r="H94" i="3"/>
  <c r="I94" i="3" s="1"/>
  <c r="H93" i="3"/>
  <c r="I93" i="3" s="1"/>
  <c r="H92" i="3"/>
  <c r="I92" i="3" s="1"/>
  <c r="H91" i="3"/>
  <c r="I91" i="3" s="1"/>
  <c r="H90" i="3"/>
  <c r="I90" i="3" s="1"/>
  <c r="H89" i="3"/>
  <c r="I89" i="3" s="1"/>
  <c r="H88" i="3"/>
  <c r="I88" i="3" s="1"/>
  <c r="G81" i="3"/>
  <c r="I81" i="3" s="1"/>
  <c r="G80" i="3"/>
  <c r="I80" i="3" s="1"/>
  <c r="G79" i="3"/>
  <c r="I79" i="3" s="1"/>
  <c r="G78" i="3"/>
  <c r="I78" i="3" s="1"/>
  <c r="G77" i="3"/>
  <c r="I77" i="3" s="1"/>
  <c r="G76" i="3"/>
  <c r="I76" i="3" s="1"/>
  <c r="G75" i="3"/>
  <c r="I75" i="3" s="1"/>
  <c r="G74" i="3"/>
  <c r="I74" i="3" s="1"/>
  <c r="G73" i="3"/>
  <c r="I73" i="3" s="1"/>
  <c r="G72" i="3"/>
  <c r="I72" i="3" s="1"/>
  <c r="G71" i="3"/>
  <c r="I71" i="3" s="1"/>
  <c r="G70" i="3"/>
  <c r="I70" i="3" s="1"/>
  <c r="G69" i="3"/>
  <c r="I69" i="3" s="1"/>
  <c r="G68" i="3"/>
  <c r="I68" i="3" s="1"/>
  <c r="G67" i="3"/>
  <c r="I67" i="3" s="1"/>
  <c r="G66" i="3"/>
  <c r="I66" i="3" s="1"/>
  <c r="G65" i="3"/>
  <c r="I65" i="3" s="1"/>
  <c r="G64" i="3"/>
  <c r="I64" i="3" s="1"/>
  <c r="G63" i="3"/>
  <c r="I63" i="3" s="1"/>
  <c r="G62" i="3"/>
  <c r="I62" i="3" s="1"/>
  <c r="G56" i="3"/>
  <c r="I56" i="3" s="1"/>
  <c r="G55" i="3"/>
  <c r="I55" i="3" s="1"/>
  <c r="G54" i="3"/>
  <c r="I54" i="3" s="1"/>
  <c r="G53" i="3"/>
  <c r="I53" i="3" s="1"/>
  <c r="G52" i="3"/>
  <c r="I52" i="3" s="1"/>
  <c r="G51" i="3"/>
  <c r="I51" i="3" s="1"/>
  <c r="G50" i="3"/>
  <c r="I50" i="3" s="1"/>
  <c r="G49" i="3"/>
  <c r="I49" i="3" s="1"/>
  <c r="G48" i="3"/>
  <c r="I48" i="3" s="1"/>
  <c r="G47" i="3"/>
  <c r="I47" i="3" s="1"/>
  <c r="G46" i="3"/>
  <c r="I46" i="3" s="1"/>
  <c r="G45" i="3"/>
  <c r="I45" i="3" s="1"/>
  <c r="G44" i="3"/>
  <c r="I44" i="3" s="1"/>
  <c r="G43" i="3"/>
  <c r="I43" i="3" s="1"/>
  <c r="G42" i="3"/>
  <c r="I42" i="3" s="1"/>
  <c r="G41" i="3"/>
  <c r="I41" i="3" s="1"/>
  <c r="G40" i="3"/>
  <c r="I40" i="3" s="1"/>
  <c r="G39" i="3"/>
  <c r="I39" i="3" s="1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H21" i="3"/>
  <c r="I21" i="3" s="1"/>
  <c r="H20" i="3"/>
  <c r="I20" i="3" s="1"/>
  <c r="H16" i="3"/>
  <c r="I16" i="3" s="1"/>
  <c r="H15" i="3"/>
  <c r="I15" i="3" s="1"/>
  <c r="H14" i="3"/>
  <c r="I14" i="3" s="1"/>
  <c r="I82" i="3" l="1"/>
  <c r="I84" i="3" s="1"/>
  <c r="I128" i="3" s="1"/>
  <c r="I103" i="3"/>
  <c r="I105" i="3" s="1"/>
  <c r="I129" i="3" s="1"/>
  <c r="I115" i="3"/>
  <c r="I22" i="3"/>
  <c r="I57" i="3"/>
  <c r="I58" i="3" s="1"/>
  <c r="I127" i="3" s="1"/>
  <c r="I17" i="3"/>
  <c r="I122" i="3"/>
  <c r="I23" i="3" l="1"/>
  <c r="I24" i="3" s="1"/>
  <c r="I25" i="3" s="1"/>
  <c r="I126" i="3" s="1"/>
  <c r="I123" i="3"/>
  <c r="I130" i="3" s="1"/>
  <c r="I131" i="3" l="1"/>
  <c r="I135" i="3" s="1"/>
</calcChain>
</file>

<file path=xl/comments1.xml><?xml version="1.0" encoding="utf-8"?>
<comments xmlns="http://schemas.openxmlformats.org/spreadsheetml/2006/main">
  <authors>
    <author>Bartholomäus Bauer</author>
  </authors>
  <commentList>
    <comment ref="I14" authorId="0" shapeId="0">
      <text>
        <r>
          <rPr>
            <sz val="9"/>
            <color indexed="81"/>
            <rFont val="Segoe UI"/>
            <family val="2"/>
          </rPr>
          <t>Lt. KODA nur ein Sonntags-GD zulässig, wenn Feld rot wird bitte Eingabe korrigieren</t>
        </r>
      </text>
    </comment>
  </commentList>
</comments>
</file>

<file path=xl/sharedStrings.xml><?xml version="1.0" encoding="utf-8"?>
<sst xmlns="http://schemas.openxmlformats.org/spreadsheetml/2006/main" count="290" uniqueCount="253">
  <si>
    <t>Sie können sich mit der Tabulatortaste durch die grünen Felder bewegen.</t>
  </si>
  <si>
    <t>Dienstvorgesetzter / Unterschrift</t>
  </si>
  <si>
    <t>Pfarrei</t>
  </si>
  <si>
    <t>erstellt am</t>
  </si>
  <si>
    <t>1.</t>
  </si>
  <si>
    <t>Liturgischer Dienst</t>
  </si>
  <si>
    <t>anrechenbare Diensteinheit</t>
  </si>
  <si>
    <t>tatsächliche Diensteinheit</t>
  </si>
  <si>
    <t>1.1.</t>
  </si>
  <si>
    <t xml:space="preserve">Regelmäßiger Sonntagsdienst </t>
  </si>
  <si>
    <t>1.1.1.</t>
  </si>
  <si>
    <t>Eucharistiefeiern Pfarr- oder Hauptgottesdienst</t>
  </si>
  <si>
    <t>1.1.2.</t>
  </si>
  <si>
    <t>weitere Eucharistiefeiern / VorabendGD am Samstag</t>
  </si>
  <si>
    <t>je 1,5 D</t>
  </si>
  <si>
    <t>1.1.3.</t>
  </si>
  <si>
    <t xml:space="preserve">Andachten, Rosenkränze etc. </t>
  </si>
  <si>
    <t xml:space="preserve">je 0,75 D </t>
  </si>
  <si>
    <t>1.1. Zwischensumme:</t>
  </si>
  <si>
    <t>1.2.</t>
  </si>
  <si>
    <t>Regelmäßiger Werktagsdienst</t>
  </si>
  <si>
    <t>1.2.1.</t>
  </si>
  <si>
    <t>Eucharistiefeiern, Werktagsmessen</t>
  </si>
  <si>
    <t>je 1 D</t>
  </si>
  <si>
    <t>1.2.2.</t>
  </si>
  <si>
    <t>1.2. Zwischensumme:</t>
  </si>
  <si>
    <t>1.1. + 1.2. Gesamtsumme:</t>
  </si>
  <si>
    <t>(Su. 1.1. + 1.2.) x (52) = Jahressumme I</t>
  </si>
  <si>
    <t>Jahressumme I.:</t>
  </si>
  <si>
    <t>1.3.</t>
  </si>
  <si>
    <t>Fest- und Feiertagsdienst</t>
  </si>
  <si>
    <t>Fest- und Feiertagsdienst, zusätzliche GD sind in der Liste aufzuführen und eigens zu begründen</t>
  </si>
  <si>
    <t>anrechenb. Diensteinh.</t>
  </si>
  <si>
    <t>tatsächl. Diensteinh.</t>
  </si>
  <si>
    <t>1.3.1.</t>
  </si>
  <si>
    <t xml:space="preserve">Neujahr </t>
  </si>
  <si>
    <t>1.3.2.</t>
  </si>
  <si>
    <t>1.3.3.</t>
  </si>
  <si>
    <t>Lichtmess und Blasius</t>
  </si>
  <si>
    <t>1.3.4.</t>
  </si>
  <si>
    <t xml:space="preserve">Aschermittwoch </t>
  </si>
  <si>
    <t>1.3.5.</t>
  </si>
  <si>
    <t>Palmsonntag</t>
  </si>
  <si>
    <t>1.3.6.</t>
  </si>
  <si>
    <t>Gründonnerstag</t>
  </si>
  <si>
    <t>1.3.7.</t>
  </si>
  <si>
    <t xml:space="preserve">Karfreitag </t>
  </si>
  <si>
    <t>1.3.8.</t>
  </si>
  <si>
    <t>Karsamstag mit Osternacht</t>
  </si>
  <si>
    <t>1.3.9.</t>
  </si>
  <si>
    <t>Ostermontag</t>
  </si>
  <si>
    <t>1.3.10.</t>
  </si>
  <si>
    <t>Erstkommunion</t>
  </si>
  <si>
    <t>1.3.11.</t>
  </si>
  <si>
    <t>Bittgänge (ohne Bittmesse)</t>
  </si>
  <si>
    <t>1.3.12.</t>
  </si>
  <si>
    <t>Christi Himmelfahrt</t>
  </si>
  <si>
    <t>1.3.13.</t>
  </si>
  <si>
    <t xml:space="preserve">Pfingstmontag </t>
  </si>
  <si>
    <t>1.3.14.</t>
  </si>
  <si>
    <t>Fronleichnam (mit Prozession)</t>
  </si>
  <si>
    <t>1.3.15.</t>
  </si>
  <si>
    <t>Mariä Himmelfahrt</t>
  </si>
  <si>
    <t>1.3.16.</t>
  </si>
  <si>
    <t>Kirchweihfest</t>
  </si>
  <si>
    <t>1.3.17.</t>
  </si>
  <si>
    <t>Allerheiligen</t>
  </si>
  <si>
    <t>1.3.18.</t>
  </si>
  <si>
    <t>Allerheiligen (Friedhofgang)</t>
  </si>
  <si>
    <t>1.3.19.</t>
  </si>
  <si>
    <t>Allerseelen</t>
  </si>
  <si>
    <t>1.3.20.</t>
  </si>
  <si>
    <t>Kindermette</t>
  </si>
  <si>
    <t>1.3.21.</t>
  </si>
  <si>
    <t>Christmette</t>
  </si>
  <si>
    <t>1.3.22.</t>
  </si>
  <si>
    <t>Weihnachten</t>
  </si>
  <si>
    <t>1.3.23.</t>
  </si>
  <si>
    <t>Hl. Stephanus (2.Weihnachtstag)</t>
  </si>
  <si>
    <t>1.3.24.</t>
  </si>
  <si>
    <t>Hl. Silvester (Jahresschluss)</t>
  </si>
  <si>
    <t>1.3.25.</t>
  </si>
  <si>
    <t>Ewige Anbetung</t>
  </si>
  <si>
    <t>1.3.26.</t>
  </si>
  <si>
    <t>Patrozinium</t>
  </si>
  <si>
    <t>1.3.27.</t>
  </si>
  <si>
    <t xml:space="preserve">1.3.28. </t>
  </si>
  <si>
    <t>1.3.29.</t>
  </si>
  <si>
    <t>Gesamtsumme:</t>
  </si>
  <si>
    <t>Summe: 1.3.1. bis 1.3.30 = Jahressumme II</t>
  </si>
  <si>
    <t>Jahressumme II.:</t>
  </si>
  <si>
    <t>1.4.</t>
  </si>
  <si>
    <t xml:space="preserve">Sondergottesdienste </t>
  </si>
  <si>
    <t>tatsächliche Diensteinheiten</t>
  </si>
  <si>
    <t>Berechnungsgrundlage in der einzelnen Pfarrei ist der Durchschnitt der vorhergehenden drei Jahre.</t>
  </si>
  <si>
    <t>1.4.1.</t>
  </si>
  <si>
    <t xml:space="preserve">Kreuzwegandachten </t>
  </si>
  <si>
    <t>1.4.2.</t>
  </si>
  <si>
    <t xml:space="preserve">Maiandachten </t>
  </si>
  <si>
    <t>1.4.3.</t>
  </si>
  <si>
    <t xml:space="preserve">Oktoberrosenkränze </t>
  </si>
  <si>
    <t>1.4.4.</t>
  </si>
  <si>
    <t xml:space="preserve">Fatimarosenkränze </t>
  </si>
  <si>
    <t>1.4.5.</t>
  </si>
  <si>
    <r>
      <rPr>
        <sz val="10"/>
        <rFont val="Arial"/>
        <family val="2"/>
      </rPr>
      <t xml:space="preserve">Hl. Stunde (vor Herz-Jesu-Freitag) - </t>
    </r>
    <r>
      <rPr>
        <i/>
        <sz val="10"/>
        <rFont val="Arial"/>
        <family val="2"/>
      </rPr>
      <t>bei Hl. Stunde jeden Monat: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eingeben</t>
    </r>
  </si>
  <si>
    <t>1.4.6.</t>
  </si>
  <si>
    <t>Schulgottesdienste</t>
  </si>
  <si>
    <t>1.4.7.</t>
  </si>
  <si>
    <t>Gottesdienste außerhalb der regelmäßigen Gottesdienstordnung</t>
  </si>
  <si>
    <t>1.4.8.</t>
  </si>
  <si>
    <t>Hochzeiten m. Eucharistiefeier</t>
  </si>
  <si>
    <t>1.4.9.</t>
  </si>
  <si>
    <t>Hochzeiten o. Eucharistiefeier</t>
  </si>
  <si>
    <t>1.4.10.</t>
  </si>
  <si>
    <t>Tauffeiern</t>
  </si>
  <si>
    <t>1.4.11.</t>
  </si>
  <si>
    <t>Beerdigung m. Eucharistiefeier</t>
  </si>
  <si>
    <t>1.4.12.</t>
  </si>
  <si>
    <t xml:space="preserve">Beerdigungen </t>
  </si>
  <si>
    <t>1.4.13.</t>
  </si>
  <si>
    <t>Wallfahrten</t>
  </si>
  <si>
    <t>1.4.14.</t>
  </si>
  <si>
    <t>Weitere Andachten und Rosenkränze</t>
  </si>
  <si>
    <t>1.4.15.</t>
  </si>
  <si>
    <t>1.4.16.</t>
  </si>
  <si>
    <t>1.4.17.</t>
  </si>
  <si>
    <t xml:space="preserve">1.4.18. </t>
  </si>
  <si>
    <t>1.4.19.</t>
  </si>
  <si>
    <t>1.4.20.</t>
  </si>
  <si>
    <t>Summe: 1.4.1. bis 1.4.20 = Jahressumme III</t>
  </si>
  <si>
    <t>Jahressumme III.:</t>
  </si>
  <si>
    <t>2. Außerliturgischer Dienst</t>
  </si>
  <si>
    <t>2.1.</t>
  </si>
  <si>
    <t>Regelmäßige Dienste</t>
  </si>
  <si>
    <t>(Das Überschreiten bzw. Unterschreiten der Mindestdienste ist im Einzelfall zu begründen)</t>
  </si>
  <si>
    <t>wöchentl. Mindestdiensteinheit</t>
  </si>
  <si>
    <t>wöchentl. tatsächliche Diensteinheiten</t>
  </si>
  <si>
    <t>2.1.1.</t>
  </si>
  <si>
    <t>Anleiten und Beaufsichtigen der Ministrant/inn/en</t>
  </si>
  <si>
    <t>1 D</t>
  </si>
  <si>
    <t>2.1.2.</t>
  </si>
  <si>
    <t>Aufbewahren und Pflege des Inventars, der Kirche und Sakristei, Sicherung der Kostbarkeiten</t>
  </si>
  <si>
    <t>2.1.3.</t>
  </si>
  <si>
    <t>Sorge für das Ewige Licht, Weihwasser, Schmuck des Altares und der Kirche</t>
  </si>
  <si>
    <t>2.1.4.</t>
  </si>
  <si>
    <t>Betreuung des Schriftenstandes,der Schaukästen und der Opferkerzenständer</t>
  </si>
  <si>
    <t>2.1.5.</t>
  </si>
  <si>
    <t xml:space="preserve">Öffnen und Schließen der Kirche und der Nebenräume </t>
  </si>
  <si>
    <t>2.1.6.</t>
  </si>
  <si>
    <t>Beobachten des baulichen Zustandes der Kirche, Bedienen und Warten technischer Anlagen</t>
  </si>
  <si>
    <t>2.1.7.</t>
  </si>
  <si>
    <t>Dienstgänge soweit sie zur Erledigung der Aufgaben notwendig sind</t>
  </si>
  <si>
    <t>2.1.8.</t>
  </si>
  <si>
    <t>Sorge für Ordnung und Sauberkeit in der Kirche (Beaufsichtigen des Reinigungspersonals)</t>
  </si>
  <si>
    <t>1,5 D</t>
  </si>
  <si>
    <t>2.1.9.</t>
  </si>
  <si>
    <t>Sorge für Kirchenwäsche</t>
  </si>
  <si>
    <t>2.1.10.</t>
  </si>
  <si>
    <t>Wegezeiten (bei mind. 2 regelmäßig zu betr. Kirchen)</t>
  </si>
  <si>
    <t>2.1.11.</t>
  </si>
  <si>
    <t>Kirchenführungen</t>
  </si>
  <si>
    <t>2.1.12.</t>
  </si>
  <si>
    <t>2.1.13.</t>
  </si>
  <si>
    <t>2.1.14.</t>
  </si>
  <si>
    <t>2.1.15.</t>
  </si>
  <si>
    <t>2.1.1. bis 2.1.15.</t>
  </si>
  <si>
    <t>(Summe 2.1.) x (52) = Jahressumme IV</t>
  </si>
  <si>
    <t>Jahressumme IV.:</t>
  </si>
  <si>
    <t>3. Hausmeisterdienste</t>
  </si>
  <si>
    <t>Der Umfang der Tätigkeit ist im Einzelfall zu ermitteln und zu begründen.</t>
  </si>
  <si>
    <t>Wochenstunden</t>
  </si>
  <si>
    <t>Jahressumme</t>
  </si>
  <si>
    <t>3.1.</t>
  </si>
  <si>
    <t>Reinigen der Kirche</t>
  </si>
  <si>
    <t>3.2.</t>
  </si>
  <si>
    <r>
      <rPr>
        <b/>
        <sz val="12"/>
        <rFont val="Arial"/>
        <family val="2"/>
      </rPr>
      <t>Reinigen, Räumen und Streuen</t>
    </r>
    <r>
      <rPr>
        <sz val="10"/>
        <rFont val="Arial"/>
        <family val="2"/>
      </rPr>
      <t xml:space="preserve"> der zur Kirche gehörenden Wege und Straßen sowie der Zugänge zur Kirche gemäß den ortspolizeilichen Vorschriften und Pflege der Außenanlagen.</t>
    </r>
  </si>
  <si>
    <t>Jahressumme V.:</t>
  </si>
  <si>
    <t>4. Feststellung der Gesamtdienstzeit</t>
  </si>
  <si>
    <t>Jahressumme I:</t>
  </si>
  <si>
    <t>Jahressumme II:</t>
  </si>
  <si>
    <t>Jahressumme III:</t>
  </si>
  <si>
    <t>Jahressumme IV:</t>
  </si>
  <si>
    <t>Jahressumme V:</t>
  </si>
  <si>
    <t>Gesamtjahressumme (JS):</t>
  </si>
  <si>
    <t>Die gesamte Jahressumme der Diensteinheiten (JS) ist gleich die Jahressumme der Arbeitsstunden.</t>
  </si>
  <si>
    <t>Ermittlung der wöchentlichen Arbeitszeit (WA):</t>
  </si>
  <si>
    <t>JS/52=WA</t>
  </si>
  <si>
    <t>wöchentliche Arbeitszeit:</t>
  </si>
  <si>
    <t>Zusammenstellung der Sonntagsgottesdienste (auch Vorabendgottesdienste)</t>
  </si>
  <si>
    <t xml:space="preserve">Uhrzeit und Gottesdienstform </t>
  </si>
  <si>
    <t>Zusammenstellung der Werktagsgottesdienste</t>
  </si>
  <si>
    <t>Uhrzeit und Gottesdienstform / Angabe des freien Tages</t>
  </si>
  <si>
    <t>Mo.</t>
  </si>
  <si>
    <t>Di.</t>
  </si>
  <si>
    <t>Mi.</t>
  </si>
  <si>
    <t>Do.</t>
  </si>
  <si>
    <t>Fr.</t>
  </si>
  <si>
    <t>Sa.</t>
  </si>
  <si>
    <t>Für Hinweise zur Optimierung ist Ihnen die Redaktion dankbar: stapp@kodakompass.de</t>
  </si>
  <si>
    <t>Woche</t>
  </si>
  <si>
    <t>Monat</t>
  </si>
  <si>
    <t>Quart.</t>
  </si>
  <si>
    <t>Jahr</t>
  </si>
  <si>
    <t>Ø
3 Jahre</t>
  </si>
  <si>
    <t>Hans Mustermann</t>
  </si>
  <si>
    <t>Pfarrer: Vorname Name</t>
  </si>
  <si>
    <t>Pfarrei-Name</t>
  </si>
  <si>
    <t xml:space="preserve">Monat
</t>
  </si>
  <si>
    <t xml:space="preserve">Jahr
</t>
  </si>
  <si>
    <t>Sonstige Hausmeistertätigkeiten</t>
  </si>
  <si>
    <t>3.3.</t>
  </si>
  <si>
    <t>3.3.1.</t>
  </si>
  <si>
    <t>3.3.2.</t>
  </si>
  <si>
    <t>3.3.3.</t>
  </si>
  <si>
    <t>3.3.4.</t>
  </si>
  <si>
    <t>3.3.5.</t>
  </si>
  <si>
    <t>Jahr
20 . .</t>
  </si>
  <si>
    <t>3.2.1.</t>
  </si>
  <si>
    <t>3.2.2.</t>
  </si>
  <si>
    <t>3.2.3.</t>
  </si>
  <si>
    <t>3.2.4.</t>
  </si>
  <si>
    <t>3.2.5.</t>
  </si>
  <si>
    <t>3.2.1. bis 3.2.5.</t>
  </si>
  <si>
    <t>………</t>
  </si>
  <si>
    <t>3.3.1. bis 3.3.5.</t>
  </si>
  <si>
    <r>
      <rPr>
        <b/>
        <sz val="10"/>
        <color rgb="FFFF0000"/>
        <rFont val="Arial"/>
        <family val="2"/>
      </rPr>
      <t xml:space="preserve">z. B. </t>
    </r>
    <r>
      <rPr>
        <sz val="10"/>
        <rFont val="Arial"/>
        <family val="2"/>
      </rPr>
      <t>Firmung</t>
    </r>
  </si>
  <si>
    <r>
      <rPr>
        <b/>
        <sz val="9"/>
        <color rgb="FFFF0000"/>
        <rFont val="Arial"/>
        <family val="2"/>
      </rPr>
      <t>z. B.</t>
    </r>
    <r>
      <rPr>
        <sz val="9"/>
        <rFont val="Arial"/>
        <family val="2"/>
      </rPr>
      <t xml:space="preserve"> Totenvesper mit Beisetzung</t>
    </r>
  </si>
  <si>
    <r>
      <rPr>
        <b/>
        <sz val="9"/>
        <color rgb="FFFF0000"/>
        <rFont val="Arial"/>
        <family val="2"/>
      </rPr>
      <t>z. B.</t>
    </r>
    <r>
      <rPr>
        <sz val="9"/>
        <rFont val="Arial"/>
        <family val="2"/>
      </rPr>
      <t xml:space="preserve"> Martinsumzug</t>
    </r>
  </si>
  <si>
    <r>
      <rPr>
        <b/>
        <sz val="9"/>
        <color rgb="FFFF0000"/>
        <rFont val="Arial"/>
        <family val="2"/>
      </rPr>
      <t>z. B.</t>
    </r>
    <r>
      <rPr>
        <sz val="9"/>
        <rFont val="Arial"/>
        <family val="2"/>
      </rPr>
      <t xml:space="preserve"> Nikolausandacht mit Kindern</t>
    </r>
  </si>
  <si>
    <r>
      <rPr>
        <b/>
        <sz val="9"/>
        <color rgb="FFFF0000"/>
        <rFont val="Arial"/>
        <family val="2"/>
      </rPr>
      <t>z. B.</t>
    </r>
    <r>
      <rPr>
        <sz val="9"/>
        <rFont val="Arial"/>
        <family val="2"/>
      </rPr>
      <t xml:space="preserve"> Winterdienst</t>
    </r>
  </si>
  <si>
    <r>
      <rPr>
        <b/>
        <sz val="9"/>
        <color rgb="FFFF0000"/>
        <rFont val="Arial"/>
        <family val="2"/>
      </rPr>
      <t>z. B.</t>
    </r>
    <r>
      <rPr>
        <sz val="9"/>
        <rFont val="Arial"/>
        <family val="2"/>
      </rPr>
      <t xml:space="preserve"> Anlagenpflege 
(Rasen mähen, Laub etc.)</t>
    </r>
  </si>
  <si>
    <r>
      <rPr>
        <b/>
        <sz val="9"/>
        <color rgb="FFFF0000"/>
        <rFont val="Arial"/>
        <family val="2"/>
      </rPr>
      <t>z. B.</t>
    </r>
    <r>
      <rPr>
        <sz val="9"/>
        <rFont val="Arial"/>
        <family val="2"/>
      </rPr>
      <t xml:space="preserve"> Entsorgung
(Grablichter, Kränze etc.)</t>
    </r>
  </si>
  <si>
    <r>
      <rPr>
        <b/>
        <sz val="9"/>
        <color rgb="FFFF0000"/>
        <rFont val="Arial"/>
        <family val="2"/>
      </rPr>
      <t>z. B.</t>
    </r>
    <r>
      <rPr>
        <sz val="9"/>
        <rFont val="Arial"/>
        <family val="2"/>
      </rPr>
      <t xml:space="preserve"> Reinigung Trauerhaus</t>
    </r>
  </si>
  <si>
    <t>Notizen</t>
  </si>
  <si>
    <t>TT.MM.JJJJ</t>
  </si>
  <si>
    <t>Wochen-stunden</t>
  </si>
  <si>
    <t>Ø Zahl d. Dienste</t>
  </si>
  <si>
    <t>Immer Anzahl der Gottes-dienste im jeweiligen Jahr eintragen.</t>
  </si>
  <si>
    <t xml:space="preserve">Anzahl der Sondergottesdienste x anrechenbarer Dienst = tatsächlicher Dienst. Zusätzliche Sondergottesdienste sind in der Liste anzuführen und eigens zu begründen.  </t>
  </si>
  <si>
    <r>
      <t xml:space="preserve">Zeitaufschreibung über einen größen Zeitraum verwenden um keine relevanten Tätigkeiten zu vergessen! Eingabe der Dienste in Stunden </t>
    </r>
    <r>
      <rPr>
        <b/>
        <u/>
        <sz val="10"/>
        <color rgb="FFFF0000"/>
        <rFont val="Arial"/>
        <family val="2"/>
      </rPr>
      <t xml:space="preserve">entweder </t>
    </r>
    <r>
      <rPr>
        <b/>
        <sz val="10"/>
        <color rgb="FFFF0000"/>
        <rFont val="Arial"/>
        <family val="2"/>
      </rPr>
      <t>in Woche, Monat, Quartal oder Jahr!</t>
    </r>
  </si>
  <si>
    <t>je 2 D</t>
  </si>
  <si>
    <t>Erscheinung des Herrn (Hl. Dreikönige)</t>
  </si>
  <si>
    <t>In den einzelnen Seelsorgeeinheiten werden die Fest-und Feiertags-GD evtl. in einen bestimmten Rhythmus verteilt! Immer Anzahl der Gottesdienste im jeweiligen Jahr eintragen.</t>
  </si>
  <si>
    <r>
      <t xml:space="preserve">Immer </t>
    </r>
    <r>
      <rPr>
        <b/>
        <u/>
        <sz val="10"/>
        <color rgb="FFFF0000"/>
        <rFont val="Arial"/>
        <family val="2"/>
      </rPr>
      <t>Anzahl</t>
    </r>
    <r>
      <rPr>
        <b/>
        <sz val="10"/>
        <color rgb="FFFF0000"/>
        <rFont val="Arial"/>
        <family val="2"/>
      </rPr>
      <t xml:space="preserve"> der Sonntags-dienste </t>
    </r>
    <r>
      <rPr>
        <b/>
        <u/>
        <sz val="10"/>
        <color rgb="FFFF0000"/>
        <rFont val="Arial"/>
        <family val="2"/>
      </rPr>
      <t>entweder</t>
    </r>
    <r>
      <rPr>
        <b/>
        <sz val="10"/>
        <color rgb="FFFF0000"/>
        <rFont val="Arial"/>
        <family val="2"/>
      </rPr>
      <t xml:space="preserve">
in Woche, Monat, Quartal oder Jahr eintragen!</t>
    </r>
  </si>
  <si>
    <r>
      <t xml:space="preserve">Immer </t>
    </r>
    <r>
      <rPr>
        <b/>
        <u/>
        <sz val="10"/>
        <color rgb="FFFF0000"/>
        <rFont val="Arial"/>
        <family val="2"/>
      </rPr>
      <t>Anzahl</t>
    </r>
    <r>
      <rPr>
        <b/>
        <sz val="10"/>
        <color rgb="FFFF0000"/>
        <rFont val="Arial"/>
        <family val="2"/>
      </rPr>
      <t xml:space="preserve"> der Werktags-dienste </t>
    </r>
    <r>
      <rPr>
        <b/>
        <u/>
        <sz val="10"/>
        <color rgb="FFFF0000"/>
        <rFont val="Arial"/>
        <family val="2"/>
      </rPr>
      <t>entweder</t>
    </r>
    <r>
      <rPr>
        <b/>
        <sz val="10"/>
        <color rgb="FFFF0000"/>
        <rFont val="Arial"/>
        <family val="2"/>
      </rPr>
      <t xml:space="preserve">
in Woche, Monat, Quartal oder Jahr eintragen!</t>
    </r>
  </si>
  <si>
    <t>Geben Sie in die grünen Felder einer Zeile die Zahl der Dienste ein (nur Zahlen ohne "D"). Die Berechnung erfolgt automatisch.</t>
  </si>
  <si>
    <r>
      <rPr>
        <b/>
        <sz val="9"/>
        <color rgb="FFFF0000"/>
        <rFont val="Arial"/>
        <family val="2"/>
      </rPr>
      <t>z. B.</t>
    </r>
    <r>
      <rPr>
        <sz val="9"/>
        <rFont val="Arial"/>
        <family val="2"/>
      </rPr>
      <t xml:space="preserve"> Rorate nur mit Kerzenlicht</t>
    </r>
  </si>
  <si>
    <r>
      <rPr>
        <sz val="9"/>
        <color rgb="FFFF0000"/>
        <rFont val="Arial"/>
        <family val="2"/>
      </rPr>
      <t>z. B.</t>
    </r>
    <r>
      <rPr>
        <sz val="9"/>
        <rFont val="Arial"/>
        <family val="2"/>
      </rPr>
      <t xml:space="preserve"> Bestuhlung / Veranstaltungen</t>
    </r>
  </si>
  <si>
    <t>Arbeitszeit für Mesner*in nach Anhang zu §§ 3 und 6 der Dienstordnung für Mesner*in</t>
  </si>
  <si>
    <t>Name Mesner*in / Unterschrift</t>
  </si>
  <si>
    <t>Besonderen Dank gilt Herrn Bartholomäus Bauer vom Mesner*verband Erzdiözese München und Freising für seine Mitarbeit bei der technischen Aktualisierung!</t>
  </si>
  <si>
    <t>Stand 25.2.22</t>
  </si>
  <si>
    <t>© Ralph Stapp. Trotz sorgfältiger Erstellung kann die Redaktion Fehlerfreiheit nicht garantieren.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</si>
</sst>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&quot; D&quot;"/>
    <numFmt numFmtId="165" formatCode="#0.0&quot; D&quot;"/>
  </numFmts>
  <fonts count="18" x14ac:knownFonts="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63"/>
      <name val="arial"/>
      <family val="2"/>
      <charset val="1"/>
    </font>
    <font>
      <i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27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64"/>
      </bottom>
      <diagonal/>
    </border>
    <border>
      <left/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8"/>
      </right>
      <top style="dotted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6" xfId="0" applyFont="1" applyFill="1" applyBorder="1" applyAlignment="1" applyProtection="1">
      <alignment horizontal="center" vertical="center"/>
    </xf>
    <xf numFmtId="164" fontId="0" fillId="0" borderId="28" xfId="0" applyNumberFormat="1" applyFont="1" applyFill="1" applyBorder="1" applyAlignment="1" applyProtection="1">
      <alignment horizontal="right" vertical="center"/>
    </xf>
    <xf numFmtId="164" fontId="0" fillId="2" borderId="23" xfId="0" applyNumberFormat="1" applyFill="1" applyBorder="1" applyAlignment="1" applyProtection="1">
      <alignment vertical="center"/>
    </xf>
    <xf numFmtId="164" fontId="0" fillId="0" borderId="27" xfId="0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164" fontId="0" fillId="0" borderId="14" xfId="0" applyNumberForma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3" borderId="22" xfId="0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horizontal="center" vertical="center"/>
    </xf>
    <xf numFmtId="4" fontId="0" fillId="0" borderId="29" xfId="0" applyNumberFormat="1" applyFill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64" fontId="0" fillId="0" borderId="8" xfId="0" applyNumberFormat="1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/>
    </xf>
    <xf numFmtId="165" fontId="0" fillId="0" borderId="28" xfId="0" applyNumberFormat="1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left" vertical="center" wrapText="1"/>
    </xf>
    <xf numFmtId="165" fontId="0" fillId="0" borderId="8" xfId="0" applyNumberFormat="1" applyFont="1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 wrapText="1"/>
    </xf>
    <xf numFmtId="165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4" fontId="0" fillId="0" borderId="0" xfId="0" applyNumberFormat="1" applyFont="1" applyProtection="1"/>
    <xf numFmtId="0" fontId="0" fillId="7" borderId="44" xfId="0" applyFill="1" applyBorder="1" applyAlignment="1" applyProtection="1">
      <alignment horizontal="center" vertical="center"/>
      <protection locked="0"/>
    </xf>
    <xf numFmtId="0" fontId="0" fillId="7" borderId="29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4" fillId="7" borderId="39" xfId="0" applyFont="1" applyFill="1" applyBorder="1" applyAlignment="1" applyProtection="1">
      <alignment horizontal="center" vertical="center" wrapText="1"/>
      <protection locked="0"/>
    </xf>
    <xf numFmtId="0" fontId="0" fillId="7" borderId="47" xfId="0" applyFill="1" applyBorder="1" applyAlignment="1" applyProtection="1">
      <alignment horizontal="center" vertical="center"/>
      <protection locked="0"/>
    </xf>
    <xf numFmtId="0" fontId="0" fillId="7" borderId="42" xfId="0" applyFill="1" applyBorder="1" applyAlignment="1" applyProtection="1">
      <alignment horizontal="center" vertical="center"/>
      <protection locked="0"/>
    </xf>
    <xf numFmtId="0" fontId="0" fillId="7" borderId="41" xfId="0" applyFill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 applyProtection="1">
      <alignment horizontal="left" vertical="center" wrapText="1"/>
      <protection locked="0"/>
    </xf>
    <xf numFmtId="0" fontId="14" fillId="6" borderId="8" xfId="0" applyFont="1" applyFill="1" applyBorder="1" applyAlignment="1" applyProtection="1">
      <alignment vertical="center" wrapText="1"/>
      <protection locked="0"/>
    </xf>
    <xf numFmtId="0" fontId="15" fillId="6" borderId="27" xfId="0" applyFont="1" applyFill="1" applyBorder="1" applyAlignment="1" applyProtection="1">
      <alignment vertical="center"/>
      <protection locked="0"/>
    </xf>
    <xf numFmtId="0" fontId="0" fillId="6" borderId="8" xfId="0" applyFill="1" applyBorder="1" applyAlignment="1" applyProtection="1">
      <alignment horizontal="left" vertical="center"/>
      <protection locked="0"/>
    </xf>
    <xf numFmtId="0" fontId="0" fillId="6" borderId="27" xfId="0" applyFont="1" applyFill="1" applyBorder="1" applyAlignment="1" applyProtection="1">
      <alignment horizontal="left" vertical="center"/>
      <protection locked="0"/>
    </xf>
    <xf numFmtId="0" fontId="0" fillId="0" borderId="48" xfId="0" applyBorder="1" applyProtection="1"/>
    <xf numFmtId="0" fontId="0" fillId="0" borderId="48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34" xfId="0" applyFont="1" applyBorder="1" applyAlignment="1" applyProtection="1">
      <alignment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vertical="center" wrapText="1"/>
    </xf>
    <xf numFmtId="0" fontId="7" fillId="0" borderId="51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2" fontId="0" fillId="0" borderId="28" xfId="0" applyNumberFormat="1" applyFill="1" applyBorder="1" applyAlignment="1" applyProtection="1">
      <alignment vertical="center"/>
    </xf>
    <xf numFmtId="0" fontId="4" fillId="2" borderId="40" xfId="0" applyFont="1" applyFill="1" applyBorder="1" applyAlignment="1" applyProtection="1">
      <alignment vertical="center" wrapText="1"/>
    </xf>
    <xf numFmtId="0" fontId="0" fillId="7" borderId="55" xfId="0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center" vertical="center" wrapText="1"/>
    </xf>
    <xf numFmtId="164" fontId="3" fillId="2" borderId="21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164" fontId="0" fillId="0" borderId="8" xfId="0" applyNumberFormat="1" applyFont="1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horizontal="center" vertical="center"/>
    </xf>
    <xf numFmtId="164" fontId="0" fillId="0" borderId="11" xfId="0" applyNumberFormat="1" applyFont="1" applyFill="1" applyBorder="1" applyAlignment="1" applyProtection="1">
      <alignment vertical="center"/>
    </xf>
    <xf numFmtId="164" fontId="0" fillId="0" borderId="53" xfId="0" applyNumberFormat="1" applyFont="1" applyFill="1" applyBorder="1" applyAlignment="1" applyProtection="1">
      <alignment horizontal="right" vertical="center"/>
    </xf>
    <xf numFmtId="164" fontId="0" fillId="0" borderId="59" xfId="0" applyNumberFormat="1" applyFont="1" applyFill="1" applyBorder="1" applyAlignment="1" applyProtection="1">
      <alignment horizontal="right" vertical="center"/>
    </xf>
    <xf numFmtId="0" fontId="0" fillId="7" borderId="0" xfId="0" applyFill="1" applyBorder="1" applyAlignment="1" applyProtection="1">
      <alignment horizontal="left" vertical="center"/>
      <protection locked="0"/>
    </xf>
    <xf numFmtId="0" fontId="0" fillId="7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7" borderId="49" xfId="0" applyFill="1" applyBorder="1" applyAlignment="1" applyProtection="1">
      <alignment horizontal="left" vertical="center"/>
      <protection locked="0"/>
    </xf>
    <xf numFmtId="164" fontId="0" fillId="0" borderId="54" xfId="0" applyNumberFormat="1" applyBorder="1" applyAlignment="1" applyProtection="1">
      <alignment vertical="center"/>
    </xf>
    <xf numFmtId="164" fontId="0" fillId="0" borderId="57" xfId="0" applyNumberFormat="1" applyFont="1" applyBorder="1" applyAlignment="1" applyProtection="1">
      <alignment horizontal="center" vertical="center"/>
    </xf>
    <xf numFmtId="164" fontId="0" fillId="0" borderId="56" xfId="0" applyNumberFormat="1" applyBorder="1" applyAlignment="1" applyProtection="1">
      <alignment vertical="center"/>
    </xf>
    <xf numFmtId="2" fontId="0" fillId="0" borderId="28" xfId="0" applyNumberFormat="1" applyFill="1" applyBorder="1" applyAlignment="1" applyProtection="1">
      <alignment horizontal="center" vertical="center"/>
    </xf>
    <xf numFmtId="0" fontId="3" fillId="3" borderId="50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vertical="center"/>
    </xf>
    <xf numFmtId="0" fontId="3" fillId="3" borderId="35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0" xfId="0" applyFont="1" applyAlignment="1" applyProtection="1">
      <alignment vertical="center" textRotation="90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center" vertical="center"/>
    </xf>
    <xf numFmtId="164" fontId="5" fillId="0" borderId="9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164" fontId="4" fillId="3" borderId="9" xfId="0" applyNumberFormat="1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3" fillId="0" borderId="5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165" fontId="4" fillId="0" borderId="6" xfId="0" applyNumberFormat="1" applyFont="1" applyBorder="1" applyAlignment="1" applyProtection="1">
      <alignment vertical="center"/>
    </xf>
    <xf numFmtId="164" fontId="0" fillId="0" borderId="13" xfId="0" applyNumberFormat="1" applyBorder="1" applyAlignment="1" applyProtection="1">
      <alignment vertical="center"/>
    </xf>
    <xf numFmtId="164" fontId="5" fillId="0" borderId="18" xfId="0" applyNumberFormat="1" applyFont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 wrapText="1"/>
    </xf>
    <xf numFmtId="164" fontId="3" fillId="3" borderId="9" xfId="0" applyNumberFormat="1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164" fontId="3" fillId="0" borderId="9" xfId="0" applyNumberFormat="1" applyFont="1" applyBorder="1" applyAlignment="1" applyProtection="1">
      <alignment vertical="center"/>
    </xf>
    <xf numFmtId="0" fontId="0" fillId="0" borderId="57" xfId="0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3" fillId="2" borderId="58" xfId="0" applyFont="1" applyFill="1" applyBorder="1" applyAlignment="1" applyProtection="1">
      <alignment horizontal="center" vertical="center" wrapText="1"/>
    </xf>
    <xf numFmtId="164" fontId="3" fillId="2" borderId="60" xfId="0" applyNumberFormat="1" applyFont="1" applyFill="1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53" xfId="0" applyFont="1" applyFill="1" applyBorder="1" applyAlignment="1" applyProtection="1">
      <alignment horizontal="center" vertical="center"/>
    </xf>
    <xf numFmtId="0" fontId="0" fillId="7" borderId="45" xfId="0" applyFill="1" applyBorder="1" applyAlignment="1" applyProtection="1">
      <alignment horizontal="center" vertical="center"/>
      <protection locked="0"/>
    </xf>
    <xf numFmtId="164" fontId="0" fillId="0" borderId="28" xfId="0" applyNumberFormat="1" applyFon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7" borderId="46" xfId="0" applyFill="1" applyBorder="1" applyAlignment="1" applyProtection="1">
      <alignment horizontal="center" vertical="center"/>
      <protection locked="0"/>
    </xf>
    <xf numFmtId="164" fontId="0" fillId="6" borderId="28" xfId="0" applyNumberForma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/>
    </xf>
    <xf numFmtId="0" fontId="3" fillId="8" borderId="23" xfId="0" applyFont="1" applyFill="1" applyBorder="1" applyAlignment="1" applyProtection="1">
      <alignment horizontal="center" vertical="center" wrapText="1"/>
    </xf>
    <xf numFmtId="164" fontId="3" fillId="8" borderId="24" xfId="0" applyNumberFormat="1" applyFont="1" applyFill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0" fillId="0" borderId="39" xfId="0" applyBorder="1" applyAlignment="1" applyProtection="1">
      <alignment horizontal="center" vertical="center" wrapText="1"/>
    </xf>
    <xf numFmtId="4" fontId="0" fillId="0" borderId="47" xfId="0" applyNumberFormat="1" applyFill="1" applyBorder="1" applyAlignment="1" applyProtection="1">
      <alignment horizontal="center" vertical="center"/>
    </xf>
    <xf numFmtId="0" fontId="0" fillId="7" borderId="29" xfId="0" quotePrefix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 wrapText="1"/>
    </xf>
    <xf numFmtId="164" fontId="3" fillId="3" borderId="13" xfId="0" applyNumberFormat="1" applyFont="1" applyFill="1" applyBorder="1" applyAlignment="1" applyProtection="1">
      <alignment vertical="center"/>
    </xf>
    <xf numFmtId="0" fontId="1" fillId="2" borderId="23" xfId="0" applyFont="1" applyFill="1" applyBorder="1" applyAlignment="1" applyProtection="1">
      <alignment vertical="center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vertical="center" wrapText="1"/>
    </xf>
    <xf numFmtId="0" fontId="0" fillId="0" borderId="3" xfId="0" applyFont="1" applyFill="1" applyBorder="1" applyAlignment="1" applyProtection="1">
      <alignment vertical="center"/>
    </xf>
    <xf numFmtId="0" fontId="3" fillId="3" borderId="58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 wrapText="1"/>
    </xf>
    <xf numFmtId="164" fontId="3" fillId="3" borderId="37" xfId="0" applyNumberFormat="1" applyFont="1" applyFill="1" applyBorder="1" applyAlignment="1" applyProtection="1">
      <alignment vertical="center"/>
    </xf>
    <xf numFmtId="0" fontId="3" fillId="2" borderId="23" xfId="0" applyFont="1" applyFill="1" applyBorder="1" applyAlignment="1" applyProtection="1">
      <alignment horizontal="center" vertical="center" wrapText="1"/>
    </xf>
    <xf numFmtId="164" fontId="3" fillId="2" borderId="24" xfId="0" applyNumberFormat="1" applyFont="1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/>
    </xf>
    <xf numFmtId="164" fontId="2" fillId="3" borderId="9" xfId="0" applyNumberFormat="1" applyFont="1" applyFill="1" applyBorder="1" applyAlignment="1" applyProtection="1">
      <alignment vertical="center"/>
    </xf>
    <xf numFmtId="164" fontId="3" fillId="2" borderId="9" xfId="0" applyNumberFormat="1" applyFont="1" applyFill="1" applyBorder="1" applyAlignment="1" applyProtection="1">
      <alignment vertical="center" wrapText="1"/>
    </xf>
    <xf numFmtId="0" fontId="1" fillId="2" borderId="30" xfId="0" applyFont="1" applyFill="1" applyBorder="1" applyAlignment="1" applyProtection="1">
      <alignment vertical="center"/>
    </xf>
    <xf numFmtId="0" fontId="4" fillId="2" borderId="31" xfId="0" applyFont="1" applyFill="1" applyBorder="1" applyAlignment="1" applyProtection="1">
      <alignment horizontal="center" vertical="center" wrapText="1"/>
    </xf>
    <xf numFmtId="164" fontId="3" fillId="2" borderId="32" xfId="0" applyNumberFormat="1" applyFont="1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7" borderId="61" xfId="0" applyFill="1" applyBorder="1" applyAlignment="1" applyProtection="1">
      <alignment horizontal="center" vertical="center"/>
      <protection locked="0"/>
    </xf>
    <xf numFmtId="0" fontId="1" fillId="0" borderId="62" xfId="0" applyFont="1" applyBorder="1" applyProtection="1"/>
    <xf numFmtId="0" fontId="0" fillId="7" borderId="63" xfId="0" applyFill="1" applyBorder="1" applyAlignment="1" applyProtection="1">
      <alignment horizontal="left" vertical="center"/>
      <protection locked="0"/>
    </xf>
    <xf numFmtId="0" fontId="3" fillId="3" borderId="38" xfId="0" applyFont="1" applyFill="1" applyBorder="1" applyAlignment="1" applyProtection="1">
      <alignment vertical="center"/>
    </xf>
    <xf numFmtId="0" fontId="3" fillId="3" borderId="25" xfId="0" applyFont="1" applyFill="1" applyBorder="1" applyAlignment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6" borderId="27" xfId="0" applyNumberFormat="1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 wrapText="1"/>
    </xf>
    <xf numFmtId="164" fontId="0" fillId="0" borderId="67" xfId="0" applyNumberFormat="1" applyFont="1" applyBorder="1" applyAlignment="1" applyProtection="1">
      <alignment horizontal="center" vertical="center"/>
    </xf>
    <xf numFmtId="164" fontId="0" fillId="0" borderId="68" xfId="0" applyNumberForma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2" xfId="0" applyBorder="1" applyAlignment="1" applyProtection="1">
      <alignment vertical="center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left" vertical="center"/>
      <protection locked="0"/>
    </xf>
    <xf numFmtId="0" fontId="0" fillId="6" borderId="25" xfId="0" applyFill="1" applyBorder="1" applyAlignment="1" applyProtection="1">
      <alignment horizontal="left" vertical="center"/>
      <protection locked="0"/>
    </xf>
    <xf numFmtId="0" fontId="0" fillId="0" borderId="0" xfId="0" applyFont="1" applyProtection="1"/>
    <xf numFmtId="0" fontId="8" fillId="0" borderId="0" xfId="0" applyFont="1" applyProtection="1"/>
    <xf numFmtId="0" fontId="12" fillId="5" borderId="15" xfId="0" applyFont="1" applyFill="1" applyBorder="1" applyAlignment="1" applyProtection="1">
      <alignment horizontal="left" vertical="center" wrapText="1"/>
    </xf>
    <xf numFmtId="0" fontId="12" fillId="5" borderId="16" xfId="0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left" vertical="center" wrapText="1"/>
    </xf>
    <xf numFmtId="0" fontId="12" fillId="5" borderId="43" xfId="0" applyFont="1" applyFill="1" applyBorder="1" applyAlignment="1" applyProtection="1">
      <alignment horizontal="left" vertical="center" wrapText="1"/>
    </xf>
    <xf numFmtId="0" fontId="12" fillId="5" borderId="34" xfId="0" applyFont="1" applyFill="1" applyBorder="1" applyAlignment="1" applyProtection="1">
      <alignment horizontal="left" vertical="center" wrapText="1"/>
    </xf>
    <xf numFmtId="0" fontId="12" fillId="5" borderId="35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/>
    </xf>
    <xf numFmtId="0" fontId="4" fillId="6" borderId="34" xfId="0" applyFont="1" applyFill="1" applyBorder="1" applyAlignment="1" applyProtection="1">
      <alignment horizontal="left" vertical="center"/>
      <protection locked="0"/>
    </xf>
    <xf numFmtId="0" fontId="0" fillId="6" borderId="34" xfId="0" applyFill="1" applyBorder="1" applyAlignment="1" applyProtection="1">
      <alignment horizontal="left" vertical="center"/>
      <protection locked="0"/>
    </xf>
    <xf numFmtId="0" fontId="4" fillId="6" borderId="36" xfId="0" applyFont="1" applyFill="1" applyBorder="1" applyAlignment="1" applyProtection="1">
      <alignment horizontal="left" vertical="center"/>
      <protection locked="0"/>
    </xf>
    <xf numFmtId="0" fontId="9" fillId="6" borderId="25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left" vertical="center" wrapText="1"/>
    </xf>
    <xf numFmtId="0" fontId="12" fillId="5" borderId="5" xfId="0" applyFont="1" applyFill="1" applyBorder="1" applyAlignment="1" applyProtection="1">
      <alignment horizontal="left" vertical="center" wrapText="1"/>
    </xf>
    <xf numFmtId="0" fontId="2" fillId="6" borderId="17" xfId="0" applyFont="1" applyFill="1" applyBorder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left" vertical="center"/>
    </xf>
    <xf numFmtId="0" fontId="2" fillId="6" borderId="12" xfId="0" applyFont="1" applyFill="1" applyBorder="1" applyAlignment="1" applyProtection="1">
      <alignment horizontal="left" vertical="center"/>
    </xf>
    <xf numFmtId="0" fontId="2" fillId="6" borderId="4" xfId="0" applyFont="1" applyFill="1" applyBorder="1" applyAlignment="1" applyProtection="1">
      <alignment horizontal="left" vertical="center"/>
    </xf>
    <xf numFmtId="0" fontId="0" fillId="9" borderId="2" xfId="0" applyFill="1" applyBorder="1" applyAlignment="1" applyProtection="1">
      <alignment horizontal="left" vertical="center" wrapText="1"/>
    </xf>
    <xf numFmtId="0" fontId="12" fillId="5" borderId="38" xfId="0" applyFont="1" applyFill="1" applyBorder="1" applyAlignment="1" applyProtection="1">
      <alignment horizontal="left" vertical="center" wrapText="1"/>
    </xf>
    <xf numFmtId="0" fontId="12" fillId="5" borderId="25" xfId="0" applyFont="1" applyFill="1" applyBorder="1" applyAlignment="1" applyProtection="1">
      <alignment horizontal="left" vertical="center" wrapText="1"/>
    </xf>
    <xf numFmtId="0" fontId="12" fillId="5" borderId="26" xfId="0" applyFont="1" applyFill="1" applyBorder="1" applyAlignment="1" applyProtection="1">
      <alignment horizontal="left" vertical="center" wrapText="1"/>
    </xf>
    <xf numFmtId="0" fontId="0" fillId="9" borderId="20" xfId="0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0" fillId="4" borderId="16" xfId="0" applyFont="1" applyFill="1" applyBorder="1" applyAlignment="1" applyProtection="1">
      <alignment horizontal="left" vertical="center" wrapText="1"/>
    </xf>
    <xf numFmtId="0" fontId="0" fillId="4" borderId="18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5">
    <dxf>
      <font>
        <strike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yerl Margit" id="{5E8C98DC-FE26-4FE0-9866-78FA57014AEA}" userId="Bayerl Margit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3"/>
  <sheetViews>
    <sheetView tabSelected="1" workbookViewId="0">
      <selection activeCell="K158" sqref="K158"/>
    </sheetView>
  </sheetViews>
  <sheetFormatPr baseColWidth="10" defaultColWidth="11" defaultRowHeight="12.75" x14ac:dyDescent="0.2"/>
  <cols>
    <col min="1" max="1" width="7.7109375" style="5" customWidth="1"/>
    <col min="2" max="2" width="47.7109375" style="5" customWidth="1"/>
    <col min="3" max="3" width="21.7109375" style="6" customWidth="1"/>
    <col min="4" max="6" width="6.85546875" style="6" customWidth="1"/>
    <col min="7" max="7" width="7.85546875" style="6" customWidth="1"/>
    <col min="8" max="8" width="14.140625" style="6" customWidth="1"/>
    <col min="9" max="9" width="15" style="5" customWidth="1"/>
    <col min="10" max="10" width="10.85546875" style="90" customWidth="1"/>
    <col min="11" max="11" width="10.85546875" style="5" customWidth="1"/>
    <col min="12" max="16384" width="11" style="5"/>
  </cols>
  <sheetData>
    <row r="1" spans="1:11" ht="18.75" thickBot="1" x14ac:dyDescent="0.3">
      <c r="A1" s="179" t="s">
        <v>248</v>
      </c>
      <c r="B1" s="65"/>
      <c r="C1" s="66"/>
      <c r="D1" s="66"/>
      <c r="E1" s="66"/>
      <c r="F1" s="66"/>
      <c r="G1" s="66"/>
      <c r="H1" s="66"/>
      <c r="I1" s="65"/>
      <c r="J1" s="180" t="s">
        <v>233</v>
      </c>
    </row>
    <row r="2" spans="1:11" x14ac:dyDescent="0.2">
      <c r="J2" s="193"/>
    </row>
    <row r="3" spans="1:11" s="15" customFormat="1" ht="15" x14ac:dyDescent="0.2">
      <c r="A3" s="218" t="s">
        <v>245</v>
      </c>
      <c r="B3" s="218"/>
      <c r="C3" s="218"/>
      <c r="D3" s="218"/>
      <c r="E3" s="218"/>
      <c r="F3" s="218"/>
      <c r="G3" s="218"/>
      <c r="H3" s="218"/>
      <c r="I3" s="219"/>
      <c r="J3" s="193"/>
    </row>
    <row r="4" spans="1:11" s="15" customFormat="1" ht="15" x14ac:dyDescent="0.2">
      <c r="A4" s="220" t="s">
        <v>0</v>
      </c>
      <c r="B4" s="220"/>
      <c r="C4" s="220"/>
      <c r="D4" s="220"/>
      <c r="E4" s="220"/>
      <c r="F4" s="220"/>
      <c r="G4" s="220"/>
      <c r="H4" s="220"/>
      <c r="I4" s="221"/>
      <c r="J4" s="193"/>
    </row>
    <row r="5" spans="1:11" s="15" customFormat="1" x14ac:dyDescent="0.2">
      <c r="C5" s="99"/>
      <c r="D5" s="99"/>
      <c r="E5" s="99"/>
      <c r="F5" s="99"/>
      <c r="G5" s="99"/>
      <c r="H5" s="99"/>
      <c r="J5" s="193"/>
    </row>
    <row r="6" spans="1:11" s="15" customFormat="1" ht="24.95" customHeight="1" x14ac:dyDescent="0.2">
      <c r="A6" s="118"/>
      <c r="B6" s="119" t="s">
        <v>249</v>
      </c>
      <c r="C6" s="214" t="s">
        <v>204</v>
      </c>
      <c r="D6" s="214"/>
      <c r="E6" s="214"/>
      <c r="F6" s="214"/>
      <c r="G6" s="214"/>
      <c r="H6" s="214"/>
      <c r="I6" s="214"/>
      <c r="J6" s="193"/>
      <c r="K6" s="103"/>
    </row>
    <row r="7" spans="1:11" s="15" customFormat="1" ht="24.95" customHeight="1" x14ac:dyDescent="0.2">
      <c r="A7" s="101"/>
      <c r="B7" s="120" t="s">
        <v>1</v>
      </c>
      <c r="C7" s="214" t="s">
        <v>205</v>
      </c>
      <c r="D7" s="214"/>
      <c r="E7" s="214"/>
      <c r="F7" s="214"/>
      <c r="G7" s="214"/>
      <c r="H7" s="214"/>
      <c r="I7" s="214"/>
      <c r="J7" s="193"/>
      <c r="K7" s="103"/>
    </row>
    <row r="8" spans="1:11" s="15" customFormat="1" ht="24.95" customHeight="1" x14ac:dyDescent="0.2">
      <c r="A8" s="101"/>
      <c r="B8" s="120" t="s">
        <v>2</v>
      </c>
      <c r="C8" s="214" t="s">
        <v>206</v>
      </c>
      <c r="D8" s="214"/>
      <c r="E8" s="214"/>
      <c r="F8" s="214"/>
      <c r="G8" s="214"/>
      <c r="H8" s="214"/>
      <c r="I8" s="214"/>
      <c r="J8" s="193"/>
      <c r="K8" s="103"/>
    </row>
    <row r="9" spans="1:11" s="15" customFormat="1" ht="24.95" customHeight="1" x14ac:dyDescent="0.2">
      <c r="A9" s="121"/>
      <c r="B9" s="122" t="s">
        <v>3</v>
      </c>
      <c r="C9" s="214" t="s">
        <v>234</v>
      </c>
      <c r="D9" s="214"/>
      <c r="E9" s="214"/>
      <c r="F9" s="214"/>
      <c r="G9" s="214"/>
      <c r="H9" s="214"/>
      <c r="I9" s="214"/>
      <c r="J9" s="193"/>
      <c r="K9" s="103"/>
    </row>
    <row r="10" spans="1:11" s="15" customFormat="1" ht="12.75" customHeight="1" x14ac:dyDescent="0.2">
      <c r="C10" s="99"/>
      <c r="D10" s="99"/>
      <c r="E10" s="99"/>
      <c r="F10" s="99"/>
      <c r="G10" s="99"/>
      <c r="H10" s="99"/>
      <c r="J10" s="193"/>
      <c r="K10" s="103"/>
    </row>
    <row r="11" spans="1:11" s="15" customFormat="1" ht="18" customHeight="1" x14ac:dyDescent="0.2">
      <c r="A11" s="26" t="s">
        <v>4</v>
      </c>
      <c r="B11" s="27" t="s">
        <v>5</v>
      </c>
      <c r="C11" s="28"/>
      <c r="D11" s="28"/>
      <c r="E11" s="28"/>
      <c r="F11" s="28"/>
      <c r="G11" s="28"/>
      <c r="H11" s="215"/>
      <c r="I11" s="215"/>
      <c r="J11" s="193"/>
      <c r="K11" s="103"/>
    </row>
    <row r="12" spans="1:11" s="15" customFormat="1" ht="53.25" customHeight="1" x14ac:dyDescent="0.2">
      <c r="A12" s="101"/>
      <c r="B12" s="102"/>
      <c r="C12" s="7" t="s">
        <v>6</v>
      </c>
      <c r="D12" s="216" t="s">
        <v>243</v>
      </c>
      <c r="E12" s="217"/>
      <c r="F12" s="217"/>
      <c r="G12" s="217"/>
      <c r="H12" s="67" t="s">
        <v>235</v>
      </c>
      <c r="I12" s="8" t="s">
        <v>7</v>
      </c>
      <c r="J12" s="193"/>
      <c r="K12" s="103"/>
    </row>
    <row r="13" spans="1:11" s="15" customFormat="1" ht="15.75" x14ac:dyDescent="0.2">
      <c r="A13" s="29" t="s">
        <v>8</v>
      </c>
      <c r="B13" s="30" t="s">
        <v>9</v>
      </c>
      <c r="C13" s="104"/>
      <c r="D13" s="9" t="s">
        <v>199</v>
      </c>
      <c r="E13" s="9" t="s">
        <v>200</v>
      </c>
      <c r="F13" s="9" t="s">
        <v>201</v>
      </c>
      <c r="G13" s="9" t="s">
        <v>202</v>
      </c>
      <c r="H13" s="104"/>
      <c r="I13" s="105"/>
      <c r="J13" s="33"/>
      <c r="K13" s="103"/>
    </row>
    <row r="14" spans="1:11" s="15" customFormat="1" x14ac:dyDescent="0.2">
      <c r="A14" s="106" t="s">
        <v>10</v>
      </c>
      <c r="B14" s="107" t="s">
        <v>11</v>
      </c>
      <c r="C14" s="108" t="s">
        <v>240</v>
      </c>
      <c r="D14" s="53"/>
      <c r="E14" s="53"/>
      <c r="F14" s="53"/>
      <c r="G14" s="53"/>
      <c r="H14" s="10">
        <f>D14+(E14/4)+(F14/12)+(G14/52)</f>
        <v>0</v>
      </c>
      <c r="I14" s="109">
        <f>H14*2</f>
        <v>0</v>
      </c>
      <c r="J14" s="91"/>
      <c r="K14" s="110"/>
    </row>
    <row r="15" spans="1:11" s="15" customFormat="1" x14ac:dyDescent="0.2">
      <c r="A15" s="21" t="s">
        <v>12</v>
      </c>
      <c r="B15" s="111" t="s">
        <v>13</v>
      </c>
      <c r="C15" s="23" t="s">
        <v>14</v>
      </c>
      <c r="D15" s="54"/>
      <c r="E15" s="54"/>
      <c r="F15" s="54"/>
      <c r="G15" s="54"/>
      <c r="H15" s="10">
        <f t="shared" ref="H15:H16" si="0">D15+(E15/4)+(F15/12)+(G15/52)</f>
        <v>0</v>
      </c>
      <c r="I15" s="109">
        <f>H15*1.5</f>
        <v>0</v>
      </c>
      <c r="J15" s="91"/>
      <c r="K15" s="103"/>
    </row>
    <row r="16" spans="1:11" s="15" customFormat="1" x14ac:dyDescent="0.2">
      <c r="A16" s="25" t="s">
        <v>15</v>
      </c>
      <c r="B16" s="112" t="s">
        <v>16</v>
      </c>
      <c r="C16" s="113" t="s">
        <v>17</v>
      </c>
      <c r="D16" s="55"/>
      <c r="E16" s="55"/>
      <c r="F16" s="55"/>
      <c r="G16" s="55"/>
      <c r="H16" s="10">
        <f t="shared" si="0"/>
        <v>0</v>
      </c>
      <c r="I16" s="114">
        <f>H16*0.75</f>
        <v>0</v>
      </c>
      <c r="J16" s="91"/>
      <c r="K16" s="103"/>
    </row>
    <row r="17" spans="1:11" s="15" customFormat="1" x14ac:dyDescent="0.2">
      <c r="A17" s="21"/>
      <c r="B17" s="115"/>
      <c r="C17" s="116" t="s">
        <v>18</v>
      </c>
      <c r="D17" s="116"/>
      <c r="E17" s="116"/>
      <c r="F17" s="116"/>
      <c r="G17" s="116"/>
      <c r="H17" s="104"/>
      <c r="I17" s="117">
        <f>SUM(I14:I16)</f>
        <v>0</v>
      </c>
      <c r="J17" s="193"/>
      <c r="K17" s="103"/>
    </row>
    <row r="18" spans="1:11" s="15" customFormat="1" ht="54" customHeight="1" x14ac:dyDescent="0.2">
      <c r="A18" s="101"/>
      <c r="B18" s="102"/>
      <c r="C18" s="123"/>
      <c r="D18" s="216" t="s">
        <v>244</v>
      </c>
      <c r="E18" s="217"/>
      <c r="F18" s="217"/>
      <c r="G18" s="217"/>
      <c r="H18" s="67" t="s">
        <v>235</v>
      </c>
      <c r="I18" s="124"/>
      <c r="J18" s="193"/>
      <c r="K18" s="11"/>
    </row>
    <row r="19" spans="1:11" s="15" customFormat="1" ht="15.75" x14ac:dyDescent="0.2">
      <c r="A19" s="29" t="s">
        <v>19</v>
      </c>
      <c r="B19" s="30" t="s">
        <v>20</v>
      </c>
      <c r="C19" s="104"/>
      <c r="D19" s="9" t="s">
        <v>199</v>
      </c>
      <c r="E19" s="9" t="s">
        <v>200</v>
      </c>
      <c r="F19" s="9" t="s">
        <v>201</v>
      </c>
      <c r="G19" s="9" t="s">
        <v>202</v>
      </c>
      <c r="H19" s="104"/>
      <c r="I19" s="105"/>
      <c r="J19" s="194"/>
      <c r="K19" s="12"/>
    </row>
    <row r="20" spans="1:11" s="15" customFormat="1" x14ac:dyDescent="0.2">
      <c r="A20" s="106" t="s">
        <v>21</v>
      </c>
      <c r="B20" s="107" t="s">
        <v>22</v>
      </c>
      <c r="C20" s="108" t="s">
        <v>23</v>
      </c>
      <c r="D20" s="53"/>
      <c r="E20" s="53"/>
      <c r="F20" s="53"/>
      <c r="G20" s="53"/>
      <c r="H20" s="10">
        <f>D20+(E20/4)+(F20/12)+(G20/52)</f>
        <v>0</v>
      </c>
      <c r="I20" s="125">
        <f>H20*1</f>
        <v>0</v>
      </c>
      <c r="J20" s="88"/>
      <c r="K20" s="14"/>
    </row>
    <row r="21" spans="1:11" s="15" customFormat="1" x14ac:dyDescent="0.2">
      <c r="A21" s="25" t="s">
        <v>24</v>
      </c>
      <c r="B21" s="112" t="s">
        <v>16</v>
      </c>
      <c r="C21" s="113" t="s">
        <v>17</v>
      </c>
      <c r="D21" s="54"/>
      <c r="E21" s="54"/>
      <c r="F21" s="54"/>
      <c r="G21" s="54"/>
      <c r="H21" s="10">
        <f t="shared" ref="H21" si="1">D21+(E21/4)+(F21/12)+(G21/52)</f>
        <v>0</v>
      </c>
      <c r="I21" s="126">
        <f>H21*0.75</f>
        <v>0</v>
      </c>
      <c r="J21" s="88"/>
      <c r="K21" s="14"/>
    </row>
    <row r="22" spans="1:11" s="15" customFormat="1" x14ac:dyDescent="0.2">
      <c r="A22" s="21"/>
      <c r="B22" s="115"/>
      <c r="C22" s="116" t="s">
        <v>25</v>
      </c>
      <c r="D22" s="116"/>
      <c r="E22" s="116"/>
      <c r="F22" s="116"/>
      <c r="G22" s="116"/>
      <c r="H22" s="104"/>
      <c r="I22" s="117">
        <f>SUM(I20:I21)</f>
        <v>0</v>
      </c>
      <c r="J22" s="193"/>
    </row>
    <row r="23" spans="1:11" s="15" customFormat="1" ht="31.5" x14ac:dyDescent="0.2">
      <c r="A23" s="21"/>
      <c r="B23" s="111"/>
      <c r="C23" s="127" t="s">
        <v>26</v>
      </c>
      <c r="D23" s="127"/>
      <c r="E23" s="127"/>
      <c r="F23" s="127"/>
      <c r="G23" s="127"/>
      <c r="H23" s="127"/>
      <c r="I23" s="128">
        <f>SUM(I17+I22)</f>
        <v>0</v>
      </c>
      <c r="J23" s="193"/>
    </row>
    <row r="24" spans="1:11" s="15" customFormat="1" ht="15.75" x14ac:dyDescent="0.2">
      <c r="A24" s="21"/>
      <c r="B24" s="129" t="s">
        <v>27</v>
      </c>
      <c r="C24" s="23"/>
      <c r="D24" s="23"/>
      <c r="E24" s="23"/>
      <c r="F24" s="23"/>
      <c r="G24" s="23"/>
      <c r="H24" s="23"/>
      <c r="I24" s="130">
        <f>I23*52</f>
        <v>0</v>
      </c>
      <c r="J24" s="193"/>
    </row>
    <row r="25" spans="1:11" s="15" customFormat="1" ht="19.5" customHeight="1" x14ac:dyDescent="0.2">
      <c r="A25" s="131"/>
      <c r="B25" s="132"/>
      <c r="C25" s="133" t="s">
        <v>28</v>
      </c>
      <c r="D25" s="133"/>
      <c r="E25" s="133"/>
      <c r="F25" s="133"/>
      <c r="G25" s="133"/>
      <c r="H25" s="133"/>
      <c r="I25" s="134">
        <f>I24</f>
        <v>0</v>
      </c>
      <c r="J25" s="193"/>
    </row>
    <row r="26" spans="1:11" s="15" customFormat="1" ht="39.75" customHeight="1" x14ac:dyDescent="0.2">
      <c r="A26" s="96" t="s">
        <v>29</v>
      </c>
      <c r="B26" s="97" t="s">
        <v>30</v>
      </c>
      <c r="C26" s="207" t="s">
        <v>242</v>
      </c>
      <c r="D26" s="208"/>
      <c r="E26" s="208"/>
      <c r="F26" s="208"/>
      <c r="G26" s="208"/>
      <c r="H26" s="209"/>
      <c r="I26" s="98"/>
      <c r="J26" s="193"/>
    </row>
    <row r="27" spans="1:11" s="15" customFormat="1" ht="42.75" customHeight="1" x14ac:dyDescent="0.2">
      <c r="A27" s="135"/>
      <c r="B27" s="68" t="s">
        <v>31</v>
      </c>
      <c r="C27" s="69"/>
      <c r="D27" s="56" t="s">
        <v>216</v>
      </c>
      <c r="E27" s="56" t="s">
        <v>216</v>
      </c>
      <c r="F27" s="70"/>
      <c r="G27" s="70" t="s">
        <v>236</v>
      </c>
      <c r="H27" s="71" t="s">
        <v>32</v>
      </c>
      <c r="I27" s="72" t="s">
        <v>33</v>
      </c>
      <c r="J27" s="193"/>
    </row>
    <row r="28" spans="1:11" s="15" customFormat="1" x14ac:dyDescent="0.2">
      <c r="A28" s="106" t="s">
        <v>34</v>
      </c>
      <c r="B28" s="107" t="s">
        <v>35</v>
      </c>
      <c r="C28" s="136"/>
      <c r="D28" s="137"/>
      <c r="E28" s="137"/>
      <c r="F28" s="73"/>
      <c r="G28" s="95">
        <f t="shared" ref="G28:G56" si="2">SUM(D28:E28)/2</f>
        <v>0</v>
      </c>
      <c r="H28" s="138">
        <v>1.5</v>
      </c>
      <c r="I28" s="139">
        <f>IF(G28="",0,IF(G28=0,0,G28*H28))</f>
        <v>0</v>
      </c>
      <c r="J28" s="89"/>
    </row>
    <row r="29" spans="1:11" s="15" customFormat="1" x14ac:dyDescent="0.2">
      <c r="A29" s="21" t="s">
        <v>36</v>
      </c>
      <c r="B29" s="111" t="s">
        <v>241</v>
      </c>
      <c r="C29" s="140"/>
      <c r="D29" s="141"/>
      <c r="E29" s="141"/>
      <c r="F29" s="73"/>
      <c r="G29" s="95">
        <f t="shared" si="2"/>
        <v>0</v>
      </c>
      <c r="H29" s="138">
        <v>4.5</v>
      </c>
      <c r="I29" s="139">
        <f t="shared" ref="I29:I56" si="3">IF(G29="",0,IF(G29=0,0,G29*H29))</f>
        <v>0</v>
      </c>
      <c r="J29" s="89"/>
    </row>
    <row r="30" spans="1:11" s="15" customFormat="1" x14ac:dyDescent="0.2">
      <c r="A30" s="21" t="s">
        <v>37</v>
      </c>
      <c r="B30" s="111" t="s">
        <v>38</v>
      </c>
      <c r="C30" s="140"/>
      <c r="D30" s="141"/>
      <c r="E30" s="141"/>
      <c r="F30" s="73"/>
      <c r="G30" s="95">
        <f t="shared" si="2"/>
        <v>0</v>
      </c>
      <c r="H30" s="138">
        <v>2.5</v>
      </c>
      <c r="I30" s="139">
        <f t="shared" si="3"/>
        <v>0</v>
      </c>
      <c r="J30" s="89"/>
    </row>
    <row r="31" spans="1:11" s="15" customFormat="1" x14ac:dyDescent="0.2">
      <c r="A31" s="21" t="s">
        <v>39</v>
      </c>
      <c r="B31" s="111" t="s">
        <v>40</v>
      </c>
      <c r="C31" s="140"/>
      <c r="D31" s="141"/>
      <c r="E31" s="141"/>
      <c r="F31" s="73"/>
      <c r="G31" s="95">
        <f t="shared" si="2"/>
        <v>0</v>
      </c>
      <c r="H31" s="138">
        <v>2.5</v>
      </c>
      <c r="I31" s="139">
        <f t="shared" si="3"/>
        <v>0</v>
      </c>
      <c r="J31" s="89"/>
    </row>
    <row r="32" spans="1:11" s="15" customFormat="1" x14ac:dyDescent="0.2">
      <c r="A32" s="21" t="s">
        <v>41</v>
      </c>
      <c r="B32" s="22" t="s">
        <v>42</v>
      </c>
      <c r="C32" s="140"/>
      <c r="D32" s="141"/>
      <c r="E32" s="141"/>
      <c r="F32" s="73"/>
      <c r="G32" s="95">
        <f t="shared" si="2"/>
        <v>0</v>
      </c>
      <c r="H32" s="138">
        <v>2.5</v>
      </c>
      <c r="I32" s="139">
        <f t="shared" si="3"/>
        <v>0</v>
      </c>
      <c r="J32" s="89"/>
    </row>
    <row r="33" spans="1:10" s="15" customFormat="1" x14ac:dyDescent="0.2">
      <c r="A33" s="21" t="s">
        <v>43</v>
      </c>
      <c r="B33" s="111" t="s">
        <v>44</v>
      </c>
      <c r="C33" s="140"/>
      <c r="D33" s="141"/>
      <c r="E33" s="141"/>
      <c r="F33" s="73"/>
      <c r="G33" s="95">
        <f t="shared" si="2"/>
        <v>0</v>
      </c>
      <c r="H33" s="138">
        <v>5</v>
      </c>
      <c r="I33" s="139">
        <f t="shared" si="3"/>
        <v>0</v>
      </c>
      <c r="J33" s="89"/>
    </row>
    <row r="34" spans="1:10" s="15" customFormat="1" x14ac:dyDescent="0.2">
      <c r="A34" s="21" t="s">
        <v>45</v>
      </c>
      <c r="B34" s="111" t="s">
        <v>46</v>
      </c>
      <c r="C34" s="140"/>
      <c r="D34" s="141"/>
      <c r="E34" s="141"/>
      <c r="F34" s="73"/>
      <c r="G34" s="95">
        <f t="shared" si="2"/>
        <v>0</v>
      </c>
      <c r="H34" s="138">
        <v>5</v>
      </c>
      <c r="I34" s="139">
        <f t="shared" si="3"/>
        <v>0</v>
      </c>
      <c r="J34" s="89"/>
    </row>
    <row r="35" spans="1:10" s="15" customFormat="1" x14ac:dyDescent="0.2">
      <c r="A35" s="21" t="s">
        <v>47</v>
      </c>
      <c r="B35" s="111" t="s">
        <v>48</v>
      </c>
      <c r="C35" s="140"/>
      <c r="D35" s="141"/>
      <c r="E35" s="141"/>
      <c r="F35" s="73"/>
      <c r="G35" s="95">
        <f t="shared" si="2"/>
        <v>0</v>
      </c>
      <c r="H35" s="138">
        <v>6</v>
      </c>
      <c r="I35" s="139">
        <f t="shared" si="3"/>
        <v>0</v>
      </c>
      <c r="J35" s="89"/>
    </row>
    <row r="36" spans="1:10" s="15" customFormat="1" x14ac:dyDescent="0.2">
      <c r="A36" s="21" t="s">
        <v>49</v>
      </c>
      <c r="B36" s="111" t="s">
        <v>50</v>
      </c>
      <c r="C36" s="140"/>
      <c r="D36" s="141"/>
      <c r="E36" s="141"/>
      <c r="F36" s="73"/>
      <c r="G36" s="95">
        <f t="shared" si="2"/>
        <v>0</v>
      </c>
      <c r="H36" s="138">
        <v>2.5</v>
      </c>
      <c r="I36" s="139">
        <f t="shared" si="3"/>
        <v>0</v>
      </c>
      <c r="J36" s="89"/>
    </row>
    <row r="37" spans="1:10" s="15" customFormat="1" x14ac:dyDescent="0.2">
      <c r="A37" s="21" t="s">
        <v>51</v>
      </c>
      <c r="B37" s="111" t="s">
        <v>52</v>
      </c>
      <c r="C37" s="140"/>
      <c r="D37" s="141"/>
      <c r="E37" s="141"/>
      <c r="F37" s="73"/>
      <c r="G37" s="95">
        <f t="shared" si="2"/>
        <v>0</v>
      </c>
      <c r="H37" s="138">
        <v>3</v>
      </c>
      <c r="I37" s="139">
        <f t="shared" si="3"/>
        <v>0</v>
      </c>
      <c r="J37" s="89"/>
    </row>
    <row r="38" spans="1:10" s="15" customFormat="1" x14ac:dyDescent="0.2">
      <c r="A38" s="21" t="s">
        <v>53</v>
      </c>
      <c r="B38" s="111" t="s">
        <v>54</v>
      </c>
      <c r="C38" s="140"/>
      <c r="D38" s="141"/>
      <c r="E38" s="141"/>
      <c r="F38" s="73"/>
      <c r="G38" s="95">
        <f t="shared" si="2"/>
        <v>0</v>
      </c>
      <c r="H38" s="138">
        <v>3</v>
      </c>
      <c r="I38" s="139">
        <f t="shared" si="3"/>
        <v>0</v>
      </c>
      <c r="J38" s="89"/>
    </row>
    <row r="39" spans="1:10" s="15" customFormat="1" x14ac:dyDescent="0.2">
      <c r="A39" s="21" t="s">
        <v>55</v>
      </c>
      <c r="B39" s="111" t="s">
        <v>56</v>
      </c>
      <c r="C39" s="140"/>
      <c r="D39" s="141"/>
      <c r="E39" s="141"/>
      <c r="F39" s="73"/>
      <c r="G39" s="95">
        <f t="shared" si="2"/>
        <v>0</v>
      </c>
      <c r="H39" s="138">
        <v>2</v>
      </c>
      <c r="I39" s="139">
        <f t="shared" si="3"/>
        <v>0</v>
      </c>
      <c r="J39" s="89"/>
    </row>
    <row r="40" spans="1:10" s="15" customFormat="1" x14ac:dyDescent="0.2">
      <c r="A40" s="21" t="s">
        <v>57</v>
      </c>
      <c r="B40" s="111" t="s">
        <v>58</v>
      </c>
      <c r="C40" s="140"/>
      <c r="D40" s="141"/>
      <c r="E40" s="141"/>
      <c r="F40" s="73"/>
      <c r="G40" s="95">
        <f t="shared" si="2"/>
        <v>0</v>
      </c>
      <c r="H40" s="138">
        <v>2</v>
      </c>
      <c r="I40" s="139">
        <f t="shared" si="3"/>
        <v>0</v>
      </c>
      <c r="J40" s="89"/>
    </row>
    <row r="41" spans="1:10" s="15" customFormat="1" x14ac:dyDescent="0.2">
      <c r="A41" s="21" t="s">
        <v>59</v>
      </c>
      <c r="B41" s="111" t="s">
        <v>60</v>
      </c>
      <c r="C41" s="140"/>
      <c r="D41" s="141"/>
      <c r="E41" s="141"/>
      <c r="F41" s="73"/>
      <c r="G41" s="95">
        <f t="shared" si="2"/>
        <v>0</v>
      </c>
      <c r="H41" s="138">
        <v>6</v>
      </c>
      <c r="I41" s="139">
        <f t="shared" si="3"/>
        <v>0</v>
      </c>
      <c r="J41" s="89"/>
    </row>
    <row r="42" spans="1:10" s="15" customFormat="1" x14ac:dyDescent="0.2">
      <c r="A42" s="21" t="s">
        <v>61</v>
      </c>
      <c r="B42" s="111" t="s">
        <v>62</v>
      </c>
      <c r="C42" s="140"/>
      <c r="D42" s="141"/>
      <c r="E42" s="141"/>
      <c r="F42" s="73"/>
      <c r="G42" s="95">
        <f t="shared" si="2"/>
        <v>0</v>
      </c>
      <c r="H42" s="138">
        <v>2</v>
      </c>
      <c r="I42" s="139">
        <f t="shared" si="3"/>
        <v>0</v>
      </c>
      <c r="J42" s="89"/>
    </row>
    <row r="43" spans="1:10" s="15" customFormat="1" x14ac:dyDescent="0.2">
      <c r="A43" s="21" t="s">
        <v>63</v>
      </c>
      <c r="B43" s="111" t="s">
        <v>64</v>
      </c>
      <c r="C43" s="140"/>
      <c r="D43" s="141"/>
      <c r="E43" s="141"/>
      <c r="F43" s="73"/>
      <c r="G43" s="95">
        <f t="shared" si="2"/>
        <v>0</v>
      </c>
      <c r="H43" s="138">
        <v>2.5</v>
      </c>
      <c r="I43" s="139">
        <f t="shared" si="3"/>
        <v>0</v>
      </c>
      <c r="J43" s="89"/>
    </row>
    <row r="44" spans="1:10" s="15" customFormat="1" x14ac:dyDescent="0.2">
      <c r="A44" s="21" t="s">
        <v>65</v>
      </c>
      <c r="B44" s="111" t="s">
        <v>66</v>
      </c>
      <c r="C44" s="140"/>
      <c r="D44" s="141"/>
      <c r="E44" s="141"/>
      <c r="F44" s="73"/>
      <c r="G44" s="95">
        <f t="shared" si="2"/>
        <v>0</v>
      </c>
      <c r="H44" s="138">
        <v>2</v>
      </c>
      <c r="I44" s="139">
        <f t="shared" si="3"/>
        <v>0</v>
      </c>
      <c r="J44" s="89"/>
    </row>
    <row r="45" spans="1:10" s="15" customFormat="1" x14ac:dyDescent="0.2">
      <c r="A45" s="21" t="s">
        <v>67</v>
      </c>
      <c r="B45" s="111" t="s">
        <v>68</v>
      </c>
      <c r="C45" s="140"/>
      <c r="D45" s="141"/>
      <c r="E45" s="141"/>
      <c r="F45" s="73"/>
      <c r="G45" s="95">
        <f t="shared" si="2"/>
        <v>0</v>
      </c>
      <c r="H45" s="138">
        <v>1</v>
      </c>
      <c r="I45" s="139">
        <f t="shared" si="3"/>
        <v>0</v>
      </c>
      <c r="J45" s="89"/>
    </row>
    <row r="46" spans="1:10" s="15" customFormat="1" x14ac:dyDescent="0.2">
      <c r="A46" s="21" t="s">
        <v>69</v>
      </c>
      <c r="B46" s="111" t="s">
        <v>70</v>
      </c>
      <c r="C46" s="140"/>
      <c r="D46" s="141"/>
      <c r="E46" s="141"/>
      <c r="F46" s="73"/>
      <c r="G46" s="95">
        <f t="shared" si="2"/>
        <v>0</v>
      </c>
      <c r="H46" s="138">
        <v>1</v>
      </c>
      <c r="I46" s="139">
        <f t="shared" si="3"/>
        <v>0</v>
      </c>
      <c r="J46" s="89"/>
    </row>
    <row r="47" spans="1:10" s="15" customFormat="1" x14ac:dyDescent="0.2">
      <c r="A47" s="21" t="s">
        <v>71</v>
      </c>
      <c r="B47" s="111" t="s">
        <v>72</v>
      </c>
      <c r="C47" s="140"/>
      <c r="D47" s="141"/>
      <c r="E47" s="141"/>
      <c r="F47" s="73"/>
      <c r="G47" s="95">
        <f t="shared" si="2"/>
        <v>0</v>
      </c>
      <c r="H47" s="138">
        <v>2.5</v>
      </c>
      <c r="I47" s="139">
        <f t="shared" si="3"/>
        <v>0</v>
      </c>
      <c r="J47" s="89"/>
    </row>
    <row r="48" spans="1:10" s="15" customFormat="1" x14ac:dyDescent="0.2">
      <c r="A48" s="21" t="s">
        <v>73</v>
      </c>
      <c r="B48" s="111" t="s">
        <v>74</v>
      </c>
      <c r="C48" s="140"/>
      <c r="D48" s="141"/>
      <c r="E48" s="141"/>
      <c r="F48" s="73"/>
      <c r="G48" s="95">
        <f t="shared" si="2"/>
        <v>0</v>
      </c>
      <c r="H48" s="138">
        <v>5</v>
      </c>
      <c r="I48" s="139">
        <f t="shared" si="3"/>
        <v>0</v>
      </c>
      <c r="J48" s="89"/>
    </row>
    <row r="49" spans="1:10" s="15" customFormat="1" x14ac:dyDescent="0.2">
      <c r="A49" s="21" t="s">
        <v>75</v>
      </c>
      <c r="B49" s="111" t="s">
        <v>76</v>
      </c>
      <c r="C49" s="140"/>
      <c r="D49" s="141"/>
      <c r="E49" s="141"/>
      <c r="F49" s="73"/>
      <c r="G49" s="95">
        <f t="shared" si="2"/>
        <v>0</v>
      </c>
      <c r="H49" s="138">
        <v>2.5</v>
      </c>
      <c r="I49" s="139">
        <f t="shared" si="3"/>
        <v>0</v>
      </c>
      <c r="J49" s="89"/>
    </row>
    <row r="50" spans="1:10" s="15" customFormat="1" x14ac:dyDescent="0.2">
      <c r="A50" s="21" t="s">
        <v>77</v>
      </c>
      <c r="B50" s="111" t="s">
        <v>78</v>
      </c>
      <c r="C50" s="140"/>
      <c r="D50" s="141"/>
      <c r="E50" s="141"/>
      <c r="F50" s="73"/>
      <c r="G50" s="95">
        <f t="shared" si="2"/>
        <v>0</v>
      </c>
      <c r="H50" s="138">
        <v>2</v>
      </c>
      <c r="I50" s="139">
        <f t="shared" si="3"/>
        <v>0</v>
      </c>
      <c r="J50" s="89"/>
    </row>
    <row r="51" spans="1:10" s="15" customFormat="1" x14ac:dyDescent="0.2">
      <c r="A51" s="21" t="s">
        <v>79</v>
      </c>
      <c r="B51" s="111" t="s">
        <v>80</v>
      </c>
      <c r="C51" s="140"/>
      <c r="D51" s="141"/>
      <c r="E51" s="141"/>
      <c r="F51" s="73"/>
      <c r="G51" s="95">
        <f t="shared" si="2"/>
        <v>0</v>
      </c>
      <c r="H51" s="138">
        <v>2</v>
      </c>
      <c r="I51" s="139">
        <f t="shared" si="3"/>
        <v>0</v>
      </c>
      <c r="J51" s="89"/>
    </row>
    <row r="52" spans="1:10" s="15" customFormat="1" x14ac:dyDescent="0.2">
      <c r="A52" s="21" t="s">
        <v>81</v>
      </c>
      <c r="B52" s="111" t="s">
        <v>82</v>
      </c>
      <c r="C52" s="140"/>
      <c r="D52" s="141"/>
      <c r="E52" s="141"/>
      <c r="F52" s="73"/>
      <c r="G52" s="95">
        <f t="shared" si="2"/>
        <v>0</v>
      </c>
      <c r="H52" s="138">
        <v>1.5</v>
      </c>
      <c r="I52" s="139">
        <f t="shared" si="3"/>
        <v>0</v>
      </c>
      <c r="J52" s="89"/>
    </row>
    <row r="53" spans="1:10" s="15" customFormat="1" x14ac:dyDescent="0.2">
      <c r="A53" s="21" t="s">
        <v>83</v>
      </c>
      <c r="B53" s="111" t="s">
        <v>84</v>
      </c>
      <c r="C53" s="140"/>
      <c r="D53" s="141"/>
      <c r="E53" s="141"/>
      <c r="F53" s="73"/>
      <c r="G53" s="95">
        <f t="shared" si="2"/>
        <v>0</v>
      </c>
      <c r="H53" s="138">
        <v>2</v>
      </c>
      <c r="I53" s="139">
        <f t="shared" si="3"/>
        <v>0</v>
      </c>
      <c r="J53" s="89"/>
    </row>
    <row r="54" spans="1:10" s="15" customFormat="1" x14ac:dyDescent="0.2">
      <c r="A54" s="21" t="s">
        <v>85</v>
      </c>
      <c r="B54" s="63"/>
      <c r="C54" s="63" t="s">
        <v>225</v>
      </c>
      <c r="D54" s="141"/>
      <c r="E54" s="141"/>
      <c r="F54" s="73"/>
      <c r="G54" s="95">
        <f t="shared" si="2"/>
        <v>0</v>
      </c>
      <c r="H54" s="142"/>
      <c r="I54" s="139">
        <f t="shared" si="3"/>
        <v>0</v>
      </c>
      <c r="J54" s="89"/>
    </row>
    <row r="55" spans="1:10" s="15" customFormat="1" x14ac:dyDescent="0.2">
      <c r="A55" s="21" t="s">
        <v>86</v>
      </c>
      <c r="B55" s="63"/>
      <c r="C55" s="63"/>
      <c r="D55" s="141"/>
      <c r="E55" s="141"/>
      <c r="F55" s="73"/>
      <c r="G55" s="95">
        <f t="shared" si="2"/>
        <v>0</v>
      </c>
      <c r="H55" s="142"/>
      <c r="I55" s="139">
        <f t="shared" si="3"/>
        <v>0</v>
      </c>
      <c r="J55" s="89"/>
    </row>
    <row r="56" spans="1:10" s="15" customFormat="1" x14ac:dyDescent="0.2">
      <c r="A56" s="21" t="s">
        <v>87</v>
      </c>
      <c r="B56" s="63"/>
      <c r="C56" s="63"/>
      <c r="D56" s="141"/>
      <c r="E56" s="141"/>
      <c r="F56" s="73"/>
      <c r="G56" s="95">
        <f t="shared" si="2"/>
        <v>0</v>
      </c>
      <c r="H56" s="142"/>
      <c r="I56" s="139">
        <f t="shared" si="3"/>
        <v>0</v>
      </c>
      <c r="J56" s="89"/>
    </row>
    <row r="57" spans="1:10" s="15" customFormat="1" ht="18" customHeight="1" x14ac:dyDescent="0.2">
      <c r="A57" s="21"/>
      <c r="B57" s="143"/>
      <c r="C57" s="144" t="s">
        <v>88</v>
      </c>
      <c r="D57" s="144"/>
      <c r="E57" s="144"/>
      <c r="F57" s="144"/>
      <c r="G57" s="144"/>
      <c r="H57" s="144"/>
      <c r="I57" s="145">
        <f>SUM(I28:I56)</f>
        <v>0</v>
      </c>
      <c r="J57" s="193"/>
    </row>
    <row r="58" spans="1:10" s="15" customFormat="1" ht="18.75" customHeight="1" x14ac:dyDescent="0.2">
      <c r="A58" s="77"/>
      <c r="B58" s="146" t="s">
        <v>89</v>
      </c>
      <c r="C58" s="79" t="s">
        <v>90</v>
      </c>
      <c r="D58" s="79"/>
      <c r="E58" s="79"/>
      <c r="F58" s="79"/>
      <c r="G58" s="79"/>
      <c r="H58" s="79"/>
      <c r="I58" s="80">
        <f>I57</f>
        <v>0</v>
      </c>
      <c r="J58" s="193"/>
    </row>
    <row r="59" spans="1:10" s="15" customFormat="1" ht="20.25" customHeight="1" x14ac:dyDescent="0.2">
      <c r="A59" s="17" t="s">
        <v>91</v>
      </c>
      <c r="B59" s="18" t="s">
        <v>92</v>
      </c>
      <c r="C59" s="19"/>
      <c r="D59" s="19"/>
      <c r="E59" s="19"/>
      <c r="F59" s="19"/>
      <c r="G59" s="19"/>
      <c r="H59" s="19"/>
      <c r="I59" s="20"/>
      <c r="J59" s="193"/>
    </row>
    <row r="60" spans="1:10" s="15" customFormat="1" ht="36" customHeight="1" x14ac:dyDescent="0.2">
      <c r="A60" s="101"/>
      <c r="B60" s="228" t="s">
        <v>94</v>
      </c>
      <c r="C60" s="229"/>
      <c r="D60" s="203" t="s">
        <v>237</v>
      </c>
      <c r="E60" s="204"/>
      <c r="F60" s="204"/>
      <c r="G60" s="204"/>
      <c r="H60" s="185" t="s">
        <v>6</v>
      </c>
      <c r="I60" s="8" t="s">
        <v>93</v>
      </c>
      <c r="J60" s="193"/>
    </row>
    <row r="61" spans="1:10" s="15" customFormat="1" ht="37.5" customHeight="1" x14ac:dyDescent="0.2">
      <c r="A61" s="101"/>
      <c r="B61" s="205" t="s">
        <v>238</v>
      </c>
      <c r="C61" s="205"/>
      <c r="D61" s="56" t="s">
        <v>216</v>
      </c>
      <c r="E61" s="56" t="s">
        <v>216</v>
      </c>
      <c r="F61" s="56" t="s">
        <v>216</v>
      </c>
      <c r="G61" s="147" t="s">
        <v>203</v>
      </c>
      <c r="H61" s="186"/>
      <c r="I61" s="8"/>
      <c r="J61" s="193"/>
    </row>
    <row r="62" spans="1:10" s="15" customFormat="1" x14ac:dyDescent="0.2">
      <c r="A62" s="21" t="s">
        <v>95</v>
      </c>
      <c r="B62" s="111" t="s">
        <v>96</v>
      </c>
      <c r="C62" s="23"/>
      <c r="D62" s="178"/>
      <c r="E62" s="54"/>
      <c r="F62" s="54"/>
      <c r="G62" s="148">
        <f>SUM(D62:F62)/3</f>
        <v>0</v>
      </c>
      <c r="H62" s="187">
        <v>1</v>
      </c>
      <c r="I62" s="92">
        <f>G62*H62</f>
        <v>0</v>
      </c>
      <c r="J62" s="89"/>
    </row>
    <row r="63" spans="1:10" s="15" customFormat="1" x14ac:dyDescent="0.2">
      <c r="A63" s="21" t="s">
        <v>97</v>
      </c>
      <c r="B63" s="111" t="s">
        <v>98</v>
      </c>
      <c r="C63" s="23"/>
      <c r="D63" s="178"/>
      <c r="E63" s="54"/>
      <c r="F63" s="54"/>
      <c r="G63" s="24">
        <f t="shared" ref="G63:G81" si="4">SUM(D63:F63)/3</f>
        <v>0</v>
      </c>
      <c r="H63" s="187">
        <v>1</v>
      </c>
      <c r="I63" s="92">
        <f t="shared" ref="I63:I81" si="5">G63*H63</f>
        <v>0</v>
      </c>
      <c r="J63" s="89"/>
    </row>
    <row r="64" spans="1:10" s="15" customFormat="1" x14ac:dyDescent="0.2">
      <c r="A64" s="21" t="s">
        <v>99</v>
      </c>
      <c r="B64" s="111" t="s">
        <v>100</v>
      </c>
      <c r="C64" s="23"/>
      <c r="D64" s="178"/>
      <c r="E64" s="54"/>
      <c r="F64" s="54"/>
      <c r="G64" s="24">
        <f t="shared" si="4"/>
        <v>0</v>
      </c>
      <c r="H64" s="187">
        <v>1</v>
      </c>
      <c r="I64" s="92">
        <f t="shared" si="5"/>
        <v>0</v>
      </c>
      <c r="J64" s="89"/>
    </row>
    <row r="65" spans="1:10" s="15" customFormat="1" x14ac:dyDescent="0.2">
      <c r="A65" s="21" t="s">
        <v>101</v>
      </c>
      <c r="B65" s="111" t="s">
        <v>102</v>
      </c>
      <c r="C65" s="23"/>
      <c r="D65" s="178"/>
      <c r="E65" s="54"/>
      <c r="F65" s="54"/>
      <c r="G65" s="24">
        <f t="shared" si="4"/>
        <v>0</v>
      </c>
      <c r="H65" s="187">
        <v>1</v>
      </c>
      <c r="I65" s="92">
        <f t="shared" si="5"/>
        <v>0</v>
      </c>
      <c r="J65" s="89"/>
    </row>
    <row r="66" spans="1:10" s="15" customFormat="1" x14ac:dyDescent="0.2">
      <c r="A66" s="21" t="s">
        <v>103</v>
      </c>
      <c r="B66" s="111" t="s">
        <v>104</v>
      </c>
      <c r="C66" s="23"/>
      <c r="D66" s="178"/>
      <c r="E66" s="54"/>
      <c r="F66" s="54"/>
      <c r="G66" s="24">
        <f t="shared" si="4"/>
        <v>0</v>
      </c>
      <c r="H66" s="187">
        <v>1</v>
      </c>
      <c r="I66" s="92">
        <f t="shared" si="5"/>
        <v>0</v>
      </c>
      <c r="J66" s="89"/>
    </row>
    <row r="67" spans="1:10" s="15" customFormat="1" x14ac:dyDescent="0.2">
      <c r="A67" s="21" t="s">
        <v>105</v>
      </c>
      <c r="B67" s="111" t="s">
        <v>106</v>
      </c>
      <c r="C67" s="23"/>
      <c r="D67" s="178"/>
      <c r="E67" s="54"/>
      <c r="F67" s="54"/>
      <c r="G67" s="24">
        <f t="shared" si="4"/>
        <v>0</v>
      </c>
      <c r="H67" s="187">
        <v>1.5</v>
      </c>
      <c r="I67" s="92">
        <f t="shared" si="5"/>
        <v>0</v>
      </c>
      <c r="J67" s="89"/>
    </row>
    <row r="68" spans="1:10" s="15" customFormat="1" ht="14.65" customHeight="1" x14ac:dyDescent="0.2">
      <c r="A68" s="21" t="s">
        <v>107</v>
      </c>
      <c r="B68" s="206" t="s">
        <v>108</v>
      </c>
      <c r="C68" s="206"/>
      <c r="D68" s="178"/>
      <c r="E68" s="54"/>
      <c r="F68" s="54"/>
      <c r="G68" s="24">
        <f t="shared" si="4"/>
        <v>0</v>
      </c>
      <c r="H68" s="187">
        <v>1.5</v>
      </c>
      <c r="I68" s="92">
        <f t="shared" si="5"/>
        <v>0</v>
      </c>
      <c r="J68" s="89"/>
    </row>
    <row r="69" spans="1:10" s="15" customFormat="1" x14ac:dyDescent="0.2">
      <c r="A69" s="21" t="s">
        <v>109</v>
      </c>
      <c r="B69" s="111" t="s">
        <v>110</v>
      </c>
      <c r="C69" s="23"/>
      <c r="D69" s="178"/>
      <c r="E69" s="54"/>
      <c r="F69" s="149"/>
      <c r="G69" s="24">
        <f t="shared" si="4"/>
        <v>0</v>
      </c>
      <c r="H69" s="187">
        <v>1.5</v>
      </c>
      <c r="I69" s="92">
        <f t="shared" si="5"/>
        <v>0</v>
      </c>
      <c r="J69" s="89"/>
    </row>
    <row r="70" spans="1:10" s="15" customFormat="1" x14ac:dyDescent="0.2">
      <c r="A70" s="21" t="s">
        <v>111</v>
      </c>
      <c r="B70" s="111" t="s">
        <v>112</v>
      </c>
      <c r="C70" s="23"/>
      <c r="D70" s="178"/>
      <c r="E70" s="54"/>
      <c r="F70" s="54"/>
      <c r="G70" s="24">
        <f t="shared" si="4"/>
        <v>0</v>
      </c>
      <c r="H70" s="187">
        <v>1.5</v>
      </c>
      <c r="I70" s="92">
        <f t="shared" si="5"/>
        <v>0</v>
      </c>
      <c r="J70" s="89"/>
    </row>
    <row r="71" spans="1:10" s="15" customFormat="1" x14ac:dyDescent="0.2">
      <c r="A71" s="21" t="s">
        <v>113</v>
      </c>
      <c r="B71" s="111" t="s">
        <v>114</v>
      </c>
      <c r="C71" s="23"/>
      <c r="D71" s="178"/>
      <c r="E71" s="54"/>
      <c r="F71" s="54"/>
      <c r="G71" s="24">
        <f t="shared" si="4"/>
        <v>0</v>
      </c>
      <c r="H71" s="187">
        <v>1</v>
      </c>
      <c r="I71" s="92">
        <f t="shared" si="5"/>
        <v>0</v>
      </c>
      <c r="J71" s="89"/>
    </row>
    <row r="72" spans="1:10" s="15" customFormat="1" x14ac:dyDescent="0.2">
      <c r="A72" s="21" t="s">
        <v>115</v>
      </c>
      <c r="B72" s="111" t="s">
        <v>116</v>
      </c>
      <c r="C72" s="23"/>
      <c r="D72" s="178"/>
      <c r="E72" s="54"/>
      <c r="F72" s="54"/>
      <c r="G72" s="24">
        <f t="shared" si="4"/>
        <v>0</v>
      </c>
      <c r="H72" s="187">
        <v>2</v>
      </c>
      <c r="I72" s="92">
        <f t="shared" si="5"/>
        <v>0</v>
      </c>
      <c r="J72" s="89"/>
    </row>
    <row r="73" spans="1:10" s="15" customFormat="1" x14ac:dyDescent="0.2">
      <c r="A73" s="21" t="s">
        <v>117</v>
      </c>
      <c r="B73" s="111" t="s">
        <v>118</v>
      </c>
      <c r="C73" s="23"/>
      <c r="D73" s="178"/>
      <c r="E73" s="54"/>
      <c r="F73" s="54"/>
      <c r="G73" s="24">
        <f t="shared" si="4"/>
        <v>0</v>
      </c>
      <c r="H73" s="187">
        <v>1</v>
      </c>
      <c r="I73" s="92">
        <f>G73*H73</f>
        <v>0</v>
      </c>
      <c r="J73" s="89"/>
    </row>
    <row r="74" spans="1:10" s="15" customFormat="1" x14ac:dyDescent="0.2">
      <c r="A74" s="21" t="s">
        <v>119</v>
      </c>
      <c r="B74" s="111" t="s">
        <v>120</v>
      </c>
      <c r="C74" s="23"/>
      <c r="D74" s="178"/>
      <c r="E74" s="54"/>
      <c r="F74" s="54"/>
      <c r="G74" s="24">
        <f t="shared" si="4"/>
        <v>0</v>
      </c>
      <c r="H74" s="188"/>
      <c r="I74" s="92">
        <f t="shared" si="5"/>
        <v>0</v>
      </c>
      <c r="J74" s="89"/>
    </row>
    <row r="75" spans="1:10" s="15" customFormat="1" x14ac:dyDescent="0.2">
      <c r="A75" s="21" t="s">
        <v>121</v>
      </c>
      <c r="B75" s="111" t="s">
        <v>122</v>
      </c>
      <c r="C75" s="23"/>
      <c r="D75" s="178"/>
      <c r="E75" s="54"/>
      <c r="F75" s="54"/>
      <c r="G75" s="24">
        <f t="shared" si="4"/>
        <v>0</v>
      </c>
      <c r="H75" s="187">
        <v>0.75</v>
      </c>
      <c r="I75" s="92">
        <f t="shared" si="5"/>
        <v>0</v>
      </c>
      <c r="J75" s="89"/>
    </row>
    <row r="76" spans="1:10" s="15" customFormat="1" ht="24" x14ac:dyDescent="0.2">
      <c r="A76" s="21" t="s">
        <v>123</v>
      </c>
      <c r="B76" s="63"/>
      <c r="C76" s="60" t="s">
        <v>246</v>
      </c>
      <c r="D76" s="54"/>
      <c r="E76" s="54"/>
      <c r="F76" s="54"/>
      <c r="G76" s="24">
        <f t="shared" si="4"/>
        <v>0</v>
      </c>
      <c r="H76" s="188"/>
      <c r="I76" s="92">
        <f t="shared" si="5"/>
        <v>0</v>
      </c>
      <c r="J76" s="89"/>
    </row>
    <row r="77" spans="1:10" s="15" customFormat="1" ht="24" x14ac:dyDescent="0.2">
      <c r="A77" s="21" t="s">
        <v>124</v>
      </c>
      <c r="B77" s="63"/>
      <c r="C77" s="60" t="s">
        <v>226</v>
      </c>
      <c r="D77" s="54"/>
      <c r="E77" s="54"/>
      <c r="F77" s="54"/>
      <c r="G77" s="24">
        <f t="shared" si="4"/>
        <v>0</v>
      </c>
      <c r="H77" s="188"/>
      <c r="I77" s="92">
        <f t="shared" si="5"/>
        <v>0</v>
      </c>
      <c r="J77" s="89"/>
    </row>
    <row r="78" spans="1:10" s="15" customFormat="1" x14ac:dyDescent="0.2">
      <c r="A78" s="21" t="s">
        <v>125</v>
      </c>
      <c r="B78" s="63"/>
      <c r="C78" s="60" t="s">
        <v>227</v>
      </c>
      <c r="D78" s="54"/>
      <c r="E78" s="54"/>
      <c r="F78" s="54"/>
      <c r="G78" s="24">
        <f t="shared" si="4"/>
        <v>0</v>
      </c>
      <c r="H78" s="188"/>
      <c r="I78" s="92">
        <f t="shared" si="5"/>
        <v>0</v>
      </c>
      <c r="J78" s="89"/>
    </row>
    <row r="79" spans="1:10" s="15" customFormat="1" ht="24" x14ac:dyDescent="0.2">
      <c r="A79" s="21" t="s">
        <v>126</v>
      </c>
      <c r="B79" s="63"/>
      <c r="C79" s="60" t="s">
        <v>228</v>
      </c>
      <c r="D79" s="54"/>
      <c r="E79" s="54"/>
      <c r="F79" s="54"/>
      <c r="G79" s="24">
        <f t="shared" si="4"/>
        <v>0</v>
      </c>
      <c r="H79" s="188"/>
      <c r="I79" s="92">
        <f t="shared" si="5"/>
        <v>0</v>
      </c>
      <c r="J79" s="89"/>
    </row>
    <row r="80" spans="1:10" s="15" customFormat="1" x14ac:dyDescent="0.2">
      <c r="A80" s="21" t="s">
        <v>127</v>
      </c>
      <c r="B80" s="63"/>
      <c r="C80" s="63"/>
      <c r="D80" s="54"/>
      <c r="E80" s="54"/>
      <c r="F80" s="54"/>
      <c r="G80" s="24">
        <f t="shared" si="4"/>
        <v>0</v>
      </c>
      <c r="H80" s="188"/>
      <c r="I80" s="92">
        <f t="shared" si="5"/>
        <v>0</v>
      </c>
      <c r="J80" s="89"/>
    </row>
    <row r="81" spans="1:11" s="15" customFormat="1" x14ac:dyDescent="0.2">
      <c r="A81" s="25" t="s">
        <v>128</v>
      </c>
      <c r="B81" s="63"/>
      <c r="C81" s="63"/>
      <c r="D81" s="54"/>
      <c r="E81" s="55"/>
      <c r="F81" s="55"/>
      <c r="G81" s="24">
        <f t="shared" si="4"/>
        <v>0</v>
      </c>
      <c r="H81" s="188"/>
      <c r="I81" s="92">
        <f t="shared" si="5"/>
        <v>0</v>
      </c>
      <c r="J81" s="89"/>
    </row>
    <row r="82" spans="1:11" s="15" customFormat="1" ht="19.5" customHeight="1" x14ac:dyDescent="0.2">
      <c r="A82" s="21"/>
      <c r="B82" s="111"/>
      <c r="C82" s="127" t="s">
        <v>88</v>
      </c>
      <c r="D82" s="127"/>
      <c r="E82" s="127"/>
      <c r="F82" s="127"/>
      <c r="G82" s="127"/>
      <c r="H82" s="127"/>
      <c r="I82" s="128">
        <f>SUM(I62:I81)</f>
        <v>0</v>
      </c>
      <c r="J82" s="193"/>
    </row>
    <row r="83" spans="1:11" s="15" customFormat="1" x14ac:dyDescent="0.2">
      <c r="A83" s="21"/>
      <c r="C83" s="111"/>
      <c r="D83" s="111"/>
      <c r="E83" s="111"/>
      <c r="F83" s="111"/>
      <c r="G83" s="111"/>
      <c r="H83" s="111"/>
      <c r="I83" s="150"/>
      <c r="J83" s="193"/>
    </row>
    <row r="84" spans="1:11" s="15" customFormat="1" ht="19.5" customHeight="1" x14ac:dyDescent="0.2">
      <c r="A84" s="77"/>
      <c r="B84" s="146" t="s">
        <v>129</v>
      </c>
      <c r="C84" s="79" t="s">
        <v>130</v>
      </c>
      <c r="D84" s="79"/>
      <c r="E84" s="79"/>
      <c r="F84" s="79"/>
      <c r="G84" s="79"/>
      <c r="H84" s="79"/>
      <c r="I84" s="80">
        <f>I82</f>
        <v>0</v>
      </c>
      <c r="J84" s="193"/>
    </row>
    <row r="85" spans="1:11" s="15" customFormat="1" ht="18" customHeight="1" x14ac:dyDescent="0.2">
      <c r="A85" s="26" t="s">
        <v>131</v>
      </c>
      <c r="B85" s="27"/>
      <c r="C85" s="28"/>
      <c r="D85" s="222"/>
      <c r="E85" s="222"/>
      <c r="F85" s="222"/>
      <c r="G85" s="222"/>
      <c r="H85" s="222"/>
      <c r="I85" s="74"/>
      <c r="J85" s="193"/>
    </row>
    <row r="86" spans="1:11" s="15" customFormat="1" ht="63" customHeight="1" x14ac:dyDescent="0.2">
      <c r="A86" s="181" t="s">
        <v>132</v>
      </c>
      <c r="B86" s="182" t="s">
        <v>133</v>
      </c>
      <c r="C86" s="183"/>
      <c r="D86" s="223" t="s">
        <v>239</v>
      </c>
      <c r="E86" s="224"/>
      <c r="F86" s="224"/>
      <c r="G86" s="224"/>
      <c r="H86" s="225"/>
      <c r="I86" s="184"/>
      <c r="J86" s="193"/>
    </row>
    <row r="87" spans="1:11" s="15" customFormat="1" ht="38.25" customHeight="1" x14ac:dyDescent="0.2">
      <c r="A87" s="101"/>
      <c r="B87" s="31" t="s">
        <v>134</v>
      </c>
      <c r="C87" s="32" t="s">
        <v>135</v>
      </c>
      <c r="D87" s="35" t="s">
        <v>199</v>
      </c>
      <c r="E87" s="35" t="s">
        <v>207</v>
      </c>
      <c r="F87" s="196" t="s">
        <v>201</v>
      </c>
      <c r="G87" s="35" t="s">
        <v>208</v>
      </c>
      <c r="H87" s="189" t="s">
        <v>235</v>
      </c>
      <c r="I87" s="34" t="s">
        <v>136</v>
      </c>
      <c r="J87" s="193"/>
      <c r="K87" s="16"/>
    </row>
    <row r="88" spans="1:11" s="15" customFormat="1" ht="12.75" customHeight="1" x14ac:dyDescent="0.2">
      <c r="A88" s="21" t="s">
        <v>137</v>
      </c>
      <c r="B88" s="22" t="s">
        <v>138</v>
      </c>
      <c r="C88" s="37" t="s">
        <v>139</v>
      </c>
      <c r="D88" s="75"/>
      <c r="E88" s="57"/>
      <c r="F88" s="57"/>
      <c r="G88" s="57"/>
      <c r="H88" s="190">
        <f>D88+(E88/4)+(F88/12)+(G88/52)</f>
        <v>0</v>
      </c>
      <c r="I88" s="92">
        <f>H88*1</f>
        <v>0</v>
      </c>
      <c r="J88" s="89"/>
    </row>
    <row r="89" spans="1:11" s="15" customFormat="1" ht="25.5" x14ac:dyDescent="0.2">
      <c r="A89" s="21" t="s">
        <v>140</v>
      </c>
      <c r="B89" s="22" t="s">
        <v>141</v>
      </c>
      <c r="C89" s="23" t="s">
        <v>139</v>
      </c>
      <c r="D89" s="57"/>
      <c r="E89" s="57"/>
      <c r="F89" s="57"/>
      <c r="G89" s="57"/>
      <c r="H89" s="190">
        <f t="shared" ref="H89:H102" si="6">D89+(E89/4)+(F89/12)+(G89/52)</f>
        <v>0</v>
      </c>
      <c r="I89" s="92">
        <f t="shared" ref="I89:I102" si="7">H89*1</f>
        <v>0</v>
      </c>
      <c r="J89" s="89"/>
    </row>
    <row r="90" spans="1:11" s="15" customFormat="1" ht="24.75" customHeight="1" x14ac:dyDescent="0.2">
      <c r="A90" s="21" t="s">
        <v>142</v>
      </c>
      <c r="B90" s="22" t="s">
        <v>143</v>
      </c>
      <c r="C90" s="23" t="s">
        <v>139</v>
      </c>
      <c r="D90" s="57"/>
      <c r="E90" s="57"/>
      <c r="F90" s="57"/>
      <c r="G90" s="57"/>
      <c r="H90" s="190">
        <f t="shared" si="6"/>
        <v>0</v>
      </c>
      <c r="I90" s="92">
        <f t="shared" si="7"/>
        <v>0</v>
      </c>
      <c r="J90" s="89"/>
    </row>
    <row r="91" spans="1:11" s="15" customFormat="1" ht="24.75" customHeight="1" x14ac:dyDescent="0.2">
      <c r="A91" s="21" t="s">
        <v>144</v>
      </c>
      <c r="B91" s="22" t="s">
        <v>145</v>
      </c>
      <c r="C91" s="23" t="s">
        <v>139</v>
      </c>
      <c r="D91" s="57"/>
      <c r="E91" s="57"/>
      <c r="F91" s="57"/>
      <c r="G91" s="57"/>
      <c r="H91" s="190">
        <f t="shared" si="6"/>
        <v>0</v>
      </c>
      <c r="I91" s="92">
        <f t="shared" si="7"/>
        <v>0</v>
      </c>
      <c r="J91" s="89"/>
    </row>
    <row r="92" spans="1:11" s="15" customFormat="1" ht="25.5" customHeight="1" x14ac:dyDescent="0.2">
      <c r="A92" s="21" t="s">
        <v>146</v>
      </c>
      <c r="B92" s="22" t="s">
        <v>147</v>
      </c>
      <c r="C92" s="23" t="s">
        <v>139</v>
      </c>
      <c r="D92" s="57"/>
      <c r="E92" s="57"/>
      <c r="F92" s="57"/>
      <c r="G92" s="57"/>
      <c r="H92" s="190">
        <f t="shared" si="6"/>
        <v>0</v>
      </c>
      <c r="I92" s="92">
        <f t="shared" si="7"/>
        <v>0</v>
      </c>
      <c r="J92" s="88"/>
      <c r="K92" s="36"/>
    </row>
    <row r="93" spans="1:11" s="15" customFormat="1" ht="24.75" customHeight="1" x14ac:dyDescent="0.2">
      <c r="A93" s="21" t="s">
        <v>148</v>
      </c>
      <c r="B93" s="22" t="s">
        <v>149</v>
      </c>
      <c r="C93" s="23" t="s">
        <v>139</v>
      </c>
      <c r="D93" s="57"/>
      <c r="E93" s="57"/>
      <c r="F93" s="57"/>
      <c r="G93" s="57"/>
      <c r="H93" s="190">
        <f t="shared" si="6"/>
        <v>0</v>
      </c>
      <c r="I93" s="92">
        <f t="shared" si="7"/>
        <v>0</v>
      </c>
      <c r="J93" s="89"/>
    </row>
    <row r="94" spans="1:11" s="15" customFormat="1" ht="24.75" customHeight="1" x14ac:dyDescent="0.2">
      <c r="A94" s="21" t="s">
        <v>150</v>
      </c>
      <c r="B94" s="22" t="s">
        <v>151</v>
      </c>
      <c r="C94" s="23" t="s">
        <v>139</v>
      </c>
      <c r="D94" s="57"/>
      <c r="E94" s="57"/>
      <c r="F94" s="57"/>
      <c r="G94" s="57"/>
      <c r="H94" s="190">
        <f t="shared" si="6"/>
        <v>0</v>
      </c>
      <c r="I94" s="92">
        <f t="shared" si="7"/>
        <v>0</v>
      </c>
      <c r="J94" s="89"/>
    </row>
    <row r="95" spans="1:11" s="15" customFormat="1" ht="24.75" customHeight="1" x14ac:dyDescent="0.2">
      <c r="A95" s="21" t="s">
        <v>152</v>
      </c>
      <c r="B95" s="22" t="s">
        <v>153</v>
      </c>
      <c r="C95" s="37" t="s">
        <v>154</v>
      </c>
      <c r="D95" s="57"/>
      <c r="E95" s="57"/>
      <c r="F95" s="57"/>
      <c r="G95" s="57"/>
      <c r="H95" s="190">
        <f t="shared" si="6"/>
        <v>0</v>
      </c>
      <c r="I95" s="92">
        <f>H95*1.5</f>
        <v>0</v>
      </c>
      <c r="J95" s="89"/>
    </row>
    <row r="96" spans="1:11" s="15" customFormat="1" ht="12.75" customHeight="1" x14ac:dyDescent="0.2">
      <c r="A96" s="21" t="s">
        <v>155</v>
      </c>
      <c r="B96" s="22" t="s">
        <v>156</v>
      </c>
      <c r="C96" s="23" t="s">
        <v>139</v>
      </c>
      <c r="D96" s="57"/>
      <c r="E96" s="57"/>
      <c r="F96" s="57"/>
      <c r="G96" s="57"/>
      <c r="H96" s="190">
        <f t="shared" si="6"/>
        <v>0</v>
      </c>
      <c r="I96" s="92">
        <f t="shared" si="7"/>
        <v>0</v>
      </c>
      <c r="J96" s="89"/>
    </row>
    <row r="97" spans="1:11" s="15" customFormat="1" ht="12.75" customHeight="1" x14ac:dyDescent="0.2">
      <c r="A97" s="21" t="s">
        <v>157</v>
      </c>
      <c r="B97" s="22" t="s">
        <v>158</v>
      </c>
      <c r="C97" s="23" t="s">
        <v>139</v>
      </c>
      <c r="D97" s="57"/>
      <c r="E97" s="57"/>
      <c r="F97" s="57"/>
      <c r="G97" s="57"/>
      <c r="H97" s="190">
        <f t="shared" si="6"/>
        <v>0</v>
      </c>
      <c r="I97" s="92">
        <f t="shared" si="7"/>
        <v>0</v>
      </c>
      <c r="J97" s="89"/>
    </row>
    <row r="98" spans="1:11" s="15" customFormat="1" ht="12.75" customHeight="1" x14ac:dyDescent="0.2">
      <c r="A98" s="21" t="s">
        <v>159</v>
      </c>
      <c r="B98" s="38" t="s">
        <v>160</v>
      </c>
      <c r="C98" s="23" t="s">
        <v>139</v>
      </c>
      <c r="D98" s="57"/>
      <c r="E98" s="57"/>
      <c r="F98" s="57"/>
      <c r="G98" s="57"/>
      <c r="H98" s="190">
        <f t="shared" si="6"/>
        <v>0</v>
      </c>
      <c r="I98" s="92">
        <f t="shared" si="7"/>
        <v>0</v>
      </c>
      <c r="J98" s="76"/>
      <c r="K98" s="39"/>
    </row>
    <row r="99" spans="1:11" s="15" customFormat="1" ht="12.75" customHeight="1" x14ac:dyDescent="0.2">
      <c r="A99" s="21" t="s">
        <v>161</v>
      </c>
      <c r="B99" s="64"/>
      <c r="C99" s="197"/>
      <c r="D99" s="57"/>
      <c r="E99" s="57"/>
      <c r="F99" s="57"/>
      <c r="G99" s="57"/>
      <c r="H99" s="190">
        <f t="shared" si="6"/>
        <v>0</v>
      </c>
      <c r="I99" s="92">
        <f t="shared" si="7"/>
        <v>0</v>
      </c>
      <c r="J99" s="89"/>
    </row>
    <row r="100" spans="1:11" s="15" customFormat="1" ht="12.75" customHeight="1" x14ac:dyDescent="0.2">
      <c r="A100" s="21" t="s">
        <v>162</v>
      </c>
      <c r="B100" s="64"/>
      <c r="C100" s="197"/>
      <c r="D100" s="57"/>
      <c r="E100" s="57"/>
      <c r="F100" s="57"/>
      <c r="G100" s="57"/>
      <c r="H100" s="190">
        <f t="shared" si="6"/>
        <v>0</v>
      </c>
      <c r="I100" s="92">
        <f t="shared" si="7"/>
        <v>0</v>
      </c>
      <c r="J100" s="89"/>
    </row>
    <row r="101" spans="1:11" s="15" customFormat="1" ht="12.75" customHeight="1" x14ac:dyDescent="0.2">
      <c r="A101" s="21" t="s">
        <v>163</v>
      </c>
      <c r="B101" s="64"/>
      <c r="C101" s="198"/>
      <c r="D101" s="57"/>
      <c r="E101" s="57"/>
      <c r="F101" s="57"/>
      <c r="G101" s="57"/>
      <c r="H101" s="190">
        <f t="shared" si="6"/>
        <v>0</v>
      </c>
      <c r="I101" s="92">
        <f t="shared" si="7"/>
        <v>0</v>
      </c>
      <c r="J101" s="89"/>
    </row>
    <row r="102" spans="1:11" s="15" customFormat="1" ht="12.75" customHeight="1" x14ac:dyDescent="0.2">
      <c r="A102" s="25" t="s">
        <v>164</v>
      </c>
      <c r="B102" s="64"/>
      <c r="C102" s="198"/>
      <c r="D102" s="57"/>
      <c r="E102" s="57"/>
      <c r="F102" s="57"/>
      <c r="G102" s="57"/>
      <c r="H102" s="191">
        <f t="shared" si="6"/>
        <v>0</v>
      </c>
      <c r="I102" s="94">
        <f t="shared" si="7"/>
        <v>0</v>
      </c>
      <c r="J102" s="89"/>
    </row>
    <row r="103" spans="1:11" s="15" customFormat="1" ht="19.5" customHeight="1" x14ac:dyDescent="0.2">
      <c r="A103" s="21"/>
      <c r="B103" s="107" t="s">
        <v>165</v>
      </c>
      <c r="C103" s="127" t="s">
        <v>88</v>
      </c>
      <c r="D103" s="151"/>
      <c r="E103" s="127"/>
      <c r="F103" s="127"/>
      <c r="G103" s="127"/>
      <c r="H103" s="127"/>
      <c r="I103" s="152">
        <f>SUM(I88:I102)</f>
        <v>0</v>
      </c>
      <c r="J103" s="193"/>
    </row>
    <row r="104" spans="1:11" s="15" customFormat="1" x14ac:dyDescent="0.2">
      <c r="A104" s="21"/>
      <c r="B104" s="129"/>
      <c r="C104" s="111"/>
      <c r="D104" s="111"/>
      <c r="E104" s="111"/>
      <c r="F104" s="111"/>
      <c r="G104" s="111"/>
      <c r="H104" s="111"/>
      <c r="I104" s="150"/>
      <c r="J104" s="193"/>
    </row>
    <row r="105" spans="1:11" s="15" customFormat="1" ht="19.5" customHeight="1" x14ac:dyDescent="0.2">
      <c r="A105" s="77"/>
      <c r="B105" s="78" t="s">
        <v>166</v>
      </c>
      <c r="C105" s="79" t="s">
        <v>167</v>
      </c>
      <c r="D105" s="226"/>
      <c r="E105" s="226"/>
      <c r="F105" s="226"/>
      <c r="G105" s="226"/>
      <c r="H105" s="226"/>
      <c r="I105" s="80">
        <f>I103*52</f>
        <v>0</v>
      </c>
      <c r="J105" s="193"/>
    </row>
    <row r="106" spans="1:11" s="15" customFormat="1" ht="57" customHeight="1" x14ac:dyDescent="0.2">
      <c r="A106" s="40" t="s">
        <v>168</v>
      </c>
      <c r="B106" s="153"/>
      <c r="C106" s="154"/>
      <c r="D106" s="223" t="s">
        <v>239</v>
      </c>
      <c r="E106" s="224"/>
      <c r="F106" s="224"/>
      <c r="G106" s="224"/>
      <c r="H106" s="225"/>
      <c r="I106" s="155"/>
      <c r="J106" s="193"/>
    </row>
    <row r="107" spans="1:11" s="15" customFormat="1" ht="27" customHeight="1" x14ac:dyDescent="0.2">
      <c r="A107" s="156"/>
      <c r="B107" s="41" t="s">
        <v>169</v>
      </c>
      <c r="C107" s="100"/>
      <c r="D107" s="35" t="s">
        <v>199</v>
      </c>
      <c r="E107" s="192" t="s">
        <v>200</v>
      </c>
      <c r="F107" s="192" t="s">
        <v>201</v>
      </c>
      <c r="G107" s="192" t="s">
        <v>202</v>
      </c>
      <c r="H107" s="81" t="s">
        <v>170</v>
      </c>
      <c r="I107" s="1" t="s">
        <v>171</v>
      </c>
      <c r="J107" s="193"/>
    </row>
    <row r="108" spans="1:11" s="15" customFormat="1" ht="15.75" x14ac:dyDescent="0.2">
      <c r="A108" s="29" t="s">
        <v>172</v>
      </c>
      <c r="B108" s="42" t="s">
        <v>173</v>
      </c>
      <c r="C108" s="43"/>
      <c r="D108" s="58"/>
      <c r="E108" s="58"/>
      <c r="F108" s="58"/>
      <c r="G108" s="58"/>
      <c r="H108" s="37">
        <f>D108+(E108/4)+(F108/12)+(G108/52)</f>
        <v>0</v>
      </c>
      <c r="I108" s="92">
        <f>H108*52</f>
        <v>0</v>
      </c>
      <c r="J108" s="89"/>
    </row>
    <row r="109" spans="1:11" s="15" customFormat="1" ht="54" x14ac:dyDescent="0.2">
      <c r="A109" s="29" t="s">
        <v>174</v>
      </c>
      <c r="B109" s="44" t="s">
        <v>175</v>
      </c>
      <c r="C109" s="45"/>
      <c r="D109" s="46"/>
      <c r="E109" s="46"/>
      <c r="F109" s="46"/>
      <c r="G109" s="46"/>
      <c r="H109" s="82"/>
      <c r="I109" s="4"/>
      <c r="J109" s="193"/>
    </row>
    <row r="110" spans="1:11" s="15" customFormat="1" ht="22.5" customHeight="1" x14ac:dyDescent="0.2">
      <c r="A110" s="25" t="s">
        <v>217</v>
      </c>
      <c r="B110" s="64"/>
      <c r="C110" s="60" t="s">
        <v>229</v>
      </c>
      <c r="D110" s="53"/>
      <c r="E110" s="53"/>
      <c r="F110" s="53"/>
      <c r="G110" s="53"/>
      <c r="H110" s="37">
        <f>D110+(E110/4)+(F110/12)+(G110/52)</f>
        <v>0</v>
      </c>
      <c r="I110" s="92">
        <f>H110*52</f>
        <v>0</v>
      </c>
      <c r="J110" s="89"/>
    </row>
    <row r="111" spans="1:11" s="15" customFormat="1" ht="22.5" customHeight="1" x14ac:dyDescent="0.2">
      <c r="A111" s="25" t="s">
        <v>218</v>
      </c>
      <c r="B111" s="64"/>
      <c r="C111" s="60" t="s">
        <v>230</v>
      </c>
      <c r="D111" s="54"/>
      <c r="E111" s="54"/>
      <c r="F111" s="54"/>
      <c r="G111" s="54"/>
      <c r="H111" s="37">
        <f t="shared" ref="H111:H114" si="8">D111+(E111/4)+(F111/12)+(G111/52)</f>
        <v>0</v>
      </c>
      <c r="I111" s="92">
        <f>H111*52</f>
        <v>0</v>
      </c>
      <c r="J111" s="89"/>
    </row>
    <row r="112" spans="1:11" s="15" customFormat="1" ht="22.5" customHeight="1" x14ac:dyDescent="0.2">
      <c r="A112" s="25" t="s">
        <v>219</v>
      </c>
      <c r="B112" s="64"/>
      <c r="C112" s="61" t="s">
        <v>231</v>
      </c>
      <c r="D112" s="54"/>
      <c r="E112" s="54"/>
      <c r="F112" s="54"/>
      <c r="G112" s="54"/>
      <c r="H112" s="37">
        <f t="shared" si="8"/>
        <v>0</v>
      </c>
      <c r="I112" s="92">
        <f>H112*52</f>
        <v>0</v>
      </c>
      <c r="J112" s="89"/>
    </row>
    <row r="113" spans="1:10" s="15" customFormat="1" ht="12.75" customHeight="1" x14ac:dyDescent="0.2">
      <c r="A113" s="25" t="s">
        <v>220</v>
      </c>
      <c r="B113" s="64"/>
      <c r="C113" s="62" t="s">
        <v>223</v>
      </c>
      <c r="D113" s="54"/>
      <c r="E113" s="54"/>
      <c r="F113" s="54"/>
      <c r="G113" s="54"/>
      <c r="H113" s="37">
        <f t="shared" si="8"/>
        <v>0</v>
      </c>
      <c r="I113" s="92">
        <f>H113*52</f>
        <v>0</v>
      </c>
      <c r="J113" s="89"/>
    </row>
    <row r="114" spans="1:10" s="15" customFormat="1" ht="12.75" customHeight="1" x14ac:dyDescent="0.2">
      <c r="A114" s="25" t="s">
        <v>221</v>
      </c>
      <c r="B114" s="64"/>
      <c r="C114" s="62" t="s">
        <v>223</v>
      </c>
      <c r="D114" s="59"/>
      <c r="E114" s="59"/>
      <c r="F114" s="59"/>
      <c r="G114" s="59"/>
      <c r="H114" s="93">
        <f t="shared" si="8"/>
        <v>0</v>
      </c>
      <c r="I114" s="94">
        <f>H114*52</f>
        <v>0</v>
      </c>
      <c r="J114" s="89"/>
    </row>
    <row r="115" spans="1:10" s="15" customFormat="1" ht="15.75" x14ac:dyDescent="0.2">
      <c r="A115" s="21"/>
      <c r="B115" s="107" t="s">
        <v>222</v>
      </c>
      <c r="C115" s="157" t="s">
        <v>88</v>
      </c>
      <c r="D115" s="83"/>
      <c r="E115" s="83"/>
      <c r="F115" s="83"/>
      <c r="G115" s="84"/>
      <c r="H115" s="158"/>
      <c r="I115" s="159">
        <f>SUM(I110:I114)</f>
        <v>0</v>
      </c>
      <c r="J115" s="193"/>
    </row>
    <row r="116" spans="1:10" s="15" customFormat="1" ht="15.75" x14ac:dyDescent="0.2">
      <c r="A116" s="29" t="s">
        <v>210</v>
      </c>
      <c r="B116" s="47" t="s">
        <v>209</v>
      </c>
      <c r="C116" s="48"/>
      <c r="D116" s="49"/>
      <c r="E116" s="13"/>
      <c r="F116" s="13"/>
      <c r="G116" s="13"/>
      <c r="H116" s="85"/>
      <c r="I116" s="86"/>
      <c r="J116" s="193"/>
    </row>
    <row r="117" spans="1:10" s="15" customFormat="1" ht="24" x14ac:dyDescent="0.2">
      <c r="A117" s="25" t="s">
        <v>211</v>
      </c>
      <c r="B117" s="64"/>
      <c r="C117" s="61" t="s">
        <v>232</v>
      </c>
      <c r="D117" s="53"/>
      <c r="E117" s="53"/>
      <c r="F117" s="53"/>
      <c r="G117" s="53"/>
      <c r="H117" s="37">
        <f t="shared" ref="H117:H121" si="9">D117+(E117/4)+(F117/12)+(G117/52)</f>
        <v>0</v>
      </c>
      <c r="I117" s="2">
        <f>H117*52</f>
        <v>0</v>
      </c>
      <c r="J117" s="89"/>
    </row>
    <row r="118" spans="1:10" s="15" customFormat="1" ht="22.5" customHeight="1" x14ac:dyDescent="0.2">
      <c r="A118" s="25" t="s">
        <v>212</v>
      </c>
      <c r="B118" s="64"/>
      <c r="C118" s="60" t="s">
        <v>247</v>
      </c>
      <c r="D118" s="54"/>
      <c r="E118" s="54"/>
      <c r="F118" s="54"/>
      <c r="G118" s="54"/>
      <c r="H118" s="37">
        <f t="shared" si="9"/>
        <v>0</v>
      </c>
      <c r="I118" s="2">
        <f>H118*52</f>
        <v>0</v>
      </c>
      <c r="J118" s="89"/>
    </row>
    <row r="119" spans="1:10" s="15" customFormat="1" ht="12.75" customHeight="1" x14ac:dyDescent="0.2">
      <c r="A119" s="25" t="s">
        <v>213</v>
      </c>
      <c r="B119" s="64"/>
      <c r="C119" s="62" t="s">
        <v>223</v>
      </c>
      <c r="D119" s="54"/>
      <c r="E119" s="54"/>
      <c r="F119" s="54"/>
      <c r="G119" s="54"/>
      <c r="H119" s="37">
        <f t="shared" si="9"/>
        <v>0</v>
      </c>
      <c r="I119" s="2">
        <f>H119*52</f>
        <v>0</v>
      </c>
      <c r="J119" s="89"/>
    </row>
    <row r="120" spans="1:10" s="15" customFormat="1" ht="12.75" customHeight="1" x14ac:dyDescent="0.2">
      <c r="A120" s="25" t="s">
        <v>214</v>
      </c>
      <c r="B120" s="64"/>
      <c r="C120" s="62" t="s">
        <v>223</v>
      </c>
      <c r="D120" s="54"/>
      <c r="E120" s="54"/>
      <c r="F120" s="54"/>
      <c r="G120" s="54"/>
      <c r="H120" s="37">
        <f t="shared" si="9"/>
        <v>0</v>
      </c>
      <c r="I120" s="2">
        <f>H120*52</f>
        <v>0</v>
      </c>
      <c r="J120" s="89"/>
    </row>
    <row r="121" spans="1:10" s="15" customFormat="1" ht="12.75" customHeight="1" x14ac:dyDescent="0.2">
      <c r="A121" s="25" t="s">
        <v>215</v>
      </c>
      <c r="B121" s="64"/>
      <c r="C121" s="62" t="s">
        <v>223</v>
      </c>
      <c r="D121" s="59"/>
      <c r="E121" s="59"/>
      <c r="F121" s="59"/>
      <c r="G121" s="59"/>
      <c r="H121" s="93">
        <f t="shared" si="9"/>
        <v>0</v>
      </c>
      <c r="I121" s="87">
        <f>H121*52</f>
        <v>0</v>
      </c>
      <c r="J121" s="89"/>
    </row>
    <row r="122" spans="1:10" s="15" customFormat="1" ht="19.5" customHeight="1" x14ac:dyDescent="0.2">
      <c r="A122" s="21"/>
      <c r="B122" s="107" t="s">
        <v>224</v>
      </c>
      <c r="C122" s="127" t="s">
        <v>88</v>
      </c>
      <c r="D122" s="127"/>
      <c r="E122" s="127"/>
      <c r="F122" s="127"/>
      <c r="G122" s="127"/>
      <c r="H122" s="151"/>
      <c r="I122" s="152">
        <f>SUM(I117:I121)</f>
        <v>0</v>
      </c>
      <c r="J122" s="193"/>
    </row>
    <row r="123" spans="1:10" s="15" customFormat="1" ht="19.5" customHeight="1" x14ac:dyDescent="0.2">
      <c r="A123" s="21"/>
      <c r="B123" s="107"/>
      <c r="C123" s="160" t="s">
        <v>176</v>
      </c>
      <c r="D123" s="160"/>
      <c r="E123" s="160"/>
      <c r="F123" s="160"/>
      <c r="G123" s="160"/>
      <c r="H123" s="3"/>
      <c r="I123" s="161">
        <f>I108+I115+I122</f>
        <v>0</v>
      </c>
      <c r="J123" s="193"/>
    </row>
    <row r="124" spans="1:10" s="15" customFormat="1" x14ac:dyDescent="0.2">
      <c r="A124" s="101"/>
      <c r="B124" s="102"/>
      <c r="C124" s="14"/>
      <c r="D124" s="14"/>
      <c r="E124" s="14"/>
      <c r="F124" s="14"/>
      <c r="G124" s="14"/>
      <c r="H124" s="14"/>
      <c r="I124" s="162"/>
      <c r="J124" s="195"/>
    </row>
    <row r="125" spans="1:10" s="15" customFormat="1" ht="18" customHeight="1" x14ac:dyDescent="0.2">
      <c r="A125" s="163" t="s">
        <v>177</v>
      </c>
      <c r="B125" s="164"/>
      <c r="C125" s="165"/>
      <c r="D125" s="165"/>
      <c r="E125" s="165"/>
      <c r="F125" s="165"/>
      <c r="G125" s="165"/>
      <c r="H125" s="227"/>
      <c r="I125" s="227"/>
      <c r="J125" s="195"/>
    </row>
    <row r="126" spans="1:10" s="15" customFormat="1" ht="19.5" customHeight="1" x14ac:dyDescent="0.2">
      <c r="A126" s="166" t="s">
        <v>178</v>
      </c>
      <c r="B126" s="111"/>
      <c r="C126" s="23"/>
      <c r="D126" s="23"/>
      <c r="E126" s="23"/>
      <c r="F126" s="23"/>
      <c r="G126" s="23"/>
      <c r="H126" s="23"/>
      <c r="I126" s="167">
        <f>I25</f>
        <v>0</v>
      </c>
      <c r="J126" s="195"/>
    </row>
    <row r="127" spans="1:10" s="15" customFormat="1" ht="19.5" customHeight="1" x14ac:dyDescent="0.2">
      <c r="A127" s="166" t="s">
        <v>179</v>
      </c>
      <c r="B127" s="111"/>
      <c r="C127" s="23"/>
      <c r="D127" s="23"/>
      <c r="E127" s="23"/>
      <c r="F127" s="23"/>
      <c r="G127" s="23"/>
      <c r="H127" s="23"/>
      <c r="I127" s="167">
        <f>I58</f>
        <v>0</v>
      </c>
      <c r="J127" s="195"/>
    </row>
    <row r="128" spans="1:10" s="15" customFormat="1" ht="19.5" customHeight="1" x14ac:dyDescent="0.2">
      <c r="A128" s="166" t="s">
        <v>180</v>
      </c>
      <c r="B128" s="111"/>
      <c r="C128" s="23"/>
      <c r="D128" s="23"/>
      <c r="E128" s="23"/>
      <c r="F128" s="23"/>
      <c r="G128" s="23"/>
      <c r="H128" s="23"/>
      <c r="I128" s="167">
        <f>I84</f>
        <v>0</v>
      </c>
      <c r="J128" s="195"/>
    </row>
    <row r="129" spans="1:10" s="15" customFormat="1" ht="19.5" customHeight="1" x14ac:dyDescent="0.2">
      <c r="A129" s="166" t="s">
        <v>181</v>
      </c>
      <c r="B129" s="111"/>
      <c r="C129" s="23"/>
      <c r="D129" s="23"/>
      <c r="E129" s="23"/>
      <c r="F129" s="23"/>
      <c r="G129" s="23"/>
      <c r="H129" s="23"/>
      <c r="I129" s="167">
        <f>I105</f>
        <v>0</v>
      </c>
      <c r="J129" s="195"/>
    </row>
    <row r="130" spans="1:10" s="15" customFormat="1" ht="19.5" customHeight="1" x14ac:dyDescent="0.2">
      <c r="A130" s="166" t="s">
        <v>182</v>
      </c>
      <c r="B130" s="111"/>
      <c r="C130" s="23"/>
      <c r="D130" s="23"/>
      <c r="E130" s="23"/>
      <c r="F130" s="23"/>
      <c r="G130" s="23"/>
      <c r="H130" s="23"/>
      <c r="I130" s="167">
        <f>I123</f>
        <v>0</v>
      </c>
      <c r="J130" s="195"/>
    </row>
    <row r="131" spans="1:10" s="15" customFormat="1" ht="19.5" customHeight="1" x14ac:dyDescent="0.2">
      <c r="A131" s="163" t="s">
        <v>183</v>
      </c>
      <c r="B131" s="164"/>
      <c r="C131" s="165"/>
      <c r="D131" s="165"/>
      <c r="E131" s="165"/>
      <c r="F131" s="165"/>
      <c r="G131" s="165"/>
      <c r="H131" s="165"/>
      <c r="I131" s="168">
        <f>SUM(I126:I130)</f>
        <v>0</v>
      </c>
      <c r="J131" s="195"/>
    </row>
    <row r="132" spans="1:10" s="15" customFormat="1" x14ac:dyDescent="0.2">
      <c r="A132" s="101"/>
      <c r="B132" s="102"/>
      <c r="C132" s="14"/>
      <c r="D132" s="14"/>
      <c r="E132" s="14"/>
      <c r="F132" s="14"/>
      <c r="G132" s="14"/>
      <c r="H132" s="14"/>
      <c r="I132" s="162"/>
      <c r="J132" s="195"/>
    </row>
    <row r="133" spans="1:10" s="15" customFormat="1" x14ac:dyDescent="0.2">
      <c r="A133" s="101" t="s">
        <v>184</v>
      </c>
      <c r="B133" s="102"/>
      <c r="C133" s="14"/>
      <c r="D133" s="14"/>
      <c r="E133" s="14"/>
      <c r="F133" s="14"/>
      <c r="G133" s="14"/>
      <c r="H133" s="14"/>
      <c r="I133" s="162"/>
      <c r="J133" s="195"/>
    </row>
    <row r="134" spans="1:10" s="15" customFormat="1" ht="13.5" thickBot="1" x14ac:dyDescent="0.25">
      <c r="A134" s="101" t="s">
        <v>185</v>
      </c>
      <c r="B134" s="102"/>
      <c r="C134" s="14" t="s">
        <v>186</v>
      </c>
      <c r="D134" s="14"/>
      <c r="E134" s="14"/>
      <c r="F134" s="14"/>
      <c r="G134" s="14"/>
      <c r="H134" s="14"/>
      <c r="I134" s="162"/>
      <c r="J134" s="195"/>
    </row>
    <row r="135" spans="1:10" s="15" customFormat="1" ht="21" customHeight="1" thickBot="1" x14ac:dyDescent="0.25">
      <c r="A135" s="169" t="s">
        <v>187</v>
      </c>
      <c r="B135" s="170"/>
      <c r="C135" s="170"/>
      <c r="D135" s="170"/>
      <c r="E135" s="170"/>
      <c r="F135" s="170"/>
      <c r="G135" s="170"/>
      <c r="H135" s="170"/>
      <c r="I135" s="171">
        <f>I131/52</f>
        <v>0</v>
      </c>
      <c r="J135" s="195"/>
    </row>
    <row r="136" spans="1:10" s="15" customFormat="1" x14ac:dyDescent="0.2">
      <c r="C136" s="99"/>
      <c r="D136" s="99"/>
      <c r="E136" s="99"/>
      <c r="F136" s="99"/>
      <c r="G136" s="99"/>
      <c r="H136" s="99"/>
      <c r="J136" s="195"/>
    </row>
    <row r="137" spans="1:10" s="15" customFormat="1" ht="18" x14ac:dyDescent="0.2">
      <c r="A137" s="172" t="s">
        <v>188</v>
      </c>
      <c r="B137" s="173"/>
      <c r="C137" s="174"/>
      <c r="D137" s="174"/>
      <c r="E137" s="174"/>
      <c r="F137" s="174"/>
      <c r="G137" s="174"/>
      <c r="H137" s="174"/>
      <c r="I137" s="173"/>
      <c r="J137" s="195"/>
    </row>
    <row r="138" spans="1:10" s="15" customFormat="1" x14ac:dyDescent="0.2">
      <c r="C138" s="99"/>
      <c r="D138" s="99"/>
      <c r="E138" s="99"/>
      <c r="F138" s="99"/>
      <c r="G138" s="99"/>
      <c r="H138" s="99"/>
      <c r="J138" s="195"/>
    </row>
    <row r="139" spans="1:10" s="15" customFormat="1" ht="24.95" customHeight="1" x14ac:dyDescent="0.2">
      <c r="B139" s="51" t="s">
        <v>189</v>
      </c>
      <c r="C139" s="99"/>
      <c r="D139" s="99"/>
      <c r="E139" s="99"/>
      <c r="F139" s="99"/>
      <c r="G139" s="99"/>
      <c r="H139" s="99"/>
      <c r="J139" s="195"/>
    </row>
    <row r="140" spans="1:10" s="15" customFormat="1" ht="21.2" customHeight="1" x14ac:dyDescent="0.2">
      <c r="B140" s="199"/>
      <c r="C140" s="99"/>
      <c r="D140" s="99"/>
      <c r="E140" s="99"/>
      <c r="F140" s="99"/>
      <c r="G140" s="99"/>
      <c r="H140" s="99"/>
      <c r="J140" s="195"/>
    </row>
    <row r="141" spans="1:10" s="15" customFormat="1" ht="21.2" customHeight="1" x14ac:dyDescent="0.2">
      <c r="B141" s="200"/>
      <c r="C141" s="99"/>
      <c r="D141" s="99"/>
      <c r="E141" s="99"/>
      <c r="F141" s="99"/>
      <c r="G141" s="99"/>
      <c r="H141" s="99"/>
      <c r="J141" s="195"/>
    </row>
    <row r="142" spans="1:10" s="15" customFormat="1" ht="21.2" customHeight="1" x14ac:dyDescent="0.2">
      <c r="B142" s="200"/>
      <c r="C142" s="99"/>
      <c r="D142" s="99"/>
      <c r="E142" s="99"/>
      <c r="F142" s="99"/>
      <c r="G142" s="99"/>
      <c r="H142" s="99"/>
      <c r="J142" s="195"/>
    </row>
    <row r="143" spans="1:10" s="15" customFormat="1" ht="21.2" customHeight="1" x14ac:dyDescent="0.2">
      <c r="B143" s="200"/>
      <c r="C143" s="99"/>
      <c r="D143" s="99"/>
      <c r="E143" s="99"/>
      <c r="F143" s="99"/>
      <c r="G143" s="99"/>
      <c r="H143" s="99"/>
      <c r="J143" s="195"/>
    </row>
    <row r="144" spans="1:10" s="15" customFormat="1" x14ac:dyDescent="0.2">
      <c r="B144" s="175"/>
      <c r="C144" s="99"/>
      <c r="D144" s="99"/>
      <c r="E144" s="99"/>
      <c r="F144" s="99"/>
      <c r="G144" s="99"/>
      <c r="H144" s="99"/>
      <c r="J144" s="195"/>
    </row>
    <row r="145" spans="1:10" s="15" customFormat="1" ht="18" x14ac:dyDescent="0.2">
      <c r="A145" s="172" t="s">
        <v>190</v>
      </c>
      <c r="B145" s="173"/>
      <c r="C145" s="174"/>
      <c r="D145" s="174"/>
      <c r="E145" s="174"/>
      <c r="F145" s="174"/>
      <c r="G145" s="174"/>
      <c r="H145" s="174"/>
      <c r="I145" s="173"/>
      <c r="J145" s="195"/>
    </row>
    <row r="146" spans="1:10" s="15" customFormat="1" x14ac:dyDescent="0.2">
      <c r="A146" s="50"/>
      <c r="C146" s="99"/>
      <c r="D146" s="99"/>
      <c r="E146" s="99"/>
      <c r="F146" s="99"/>
      <c r="G146" s="99"/>
      <c r="H146" s="99"/>
      <c r="J146" s="195"/>
    </row>
    <row r="147" spans="1:10" s="15" customFormat="1" ht="24.95" customHeight="1" x14ac:dyDescent="0.2">
      <c r="A147" s="50"/>
      <c r="B147" s="51" t="s">
        <v>191</v>
      </c>
      <c r="C147" s="99"/>
      <c r="D147" s="99"/>
      <c r="E147" s="99"/>
      <c r="F147" s="99"/>
      <c r="G147" s="99"/>
      <c r="H147" s="99"/>
      <c r="J147" s="195"/>
    </row>
    <row r="148" spans="1:10" s="16" customFormat="1" ht="21.2" customHeight="1" x14ac:dyDescent="0.2">
      <c r="A148" s="176" t="s">
        <v>192</v>
      </c>
      <c r="B148" s="199"/>
      <c r="C148" s="176" t="s">
        <v>193</v>
      </c>
      <c r="D148" s="213"/>
      <c r="E148" s="213"/>
      <c r="F148" s="213"/>
      <c r="G148" s="213"/>
      <c r="H148" s="213"/>
      <c r="J148" s="193"/>
    </row>
    <row r="149" spans="1:10" s="16" customFormat="1" ht="21.2" customHeight="1" x14ac:dyDescent="0.2">
      <c r="A149" s="176"/>
      <c r="B149" s="199"/>
      <c r="C149" s="176"/>
      <c r="D149" s="211"/>
      <c r="E149" s="211"/>
      <c r="F149" s="211"/>
      <c r="G149" s="211"/>
      <c r="H149" s="211"/>
      <c r="J149" s="193"/>
    </row>
    <row r="150" spans="1:10" s="16" customFormat="1" ht="21.2" customHeight="1" x14ac:dyDescent="0.2">
      <c r="A150" s="177"/>
      <c r="B150" s="200"/>
      <c r="C150" s="176"/>
      <c r="D150" s="211"/>
      <c r="E150" s="211"/>
      <c r="F150" s="211"/>
      <c r="G150" s="211"/>
      <c r="H150" s="211"/>
      <c r="J150" s="193"/>
    </row>
    <row r="151" spans="1:10" s="16" customFormat="1" ht="21.2" customHeight="1" x14ac:dyDescent="0.2">
      <c r="A151" s="177"/>
      <c r="B151" s="200"/>
      <c r="C151" s="176"/>
      <c r="D151" s="211"/>
      <c r="E151" s="211"/>
      <c r="F151" s="211"/>
      <c r="G151" s="211"/>
      <c r="H151" s="211"/>
      <c r="J151" s="193"/>
    </row>
    <row r="152" spans="1:10" s="16" customFormat="1" ht="21.2" customHeight="1" x14ac:dyDescent="0.2">
      <c r="A152" s="176" t="s">
        <v>194</v>
      </c>
      <c r="B152" s="200"/>
      <c r="C152" s="176" t="s">
        <v>195</v>
      </c>
      <c r="D152" s="211"/>
      <c r="E152" s="211"/>
      <c r="F152" s="211"/>
      <c r="G152" s="211"/>
      <c r="H152" s="211"/>
      <c r="J152" s="193"/>
    </row>
    <row r="153" spans="1:10" s="16" customFormat="1" ht="21.2" customHeight="1" x14ac:dyDescent="0.2">
      <c r="A153" s="176"/>
      <c r="B153" s="200"/>
      <c r="C153" s="176"/>
      <c r="D153" s="211"/>
      <c r="E153" s="211"/>
      <c r="F153" s="211"/>
      <c r="G153" s="211"/>
      <c r="H153" s="211"/>
      <c r="J153" s="193"/>
    </row>
    <row r="154" spans="1:10" s="16" customFormat="1" ht="21.2" customHeight="1" x14ac:dyDescent="0.2">
      <c r="A154" s="177"/>
      <c r="B154" s="200"/>
      <c r="C154" s="177"/>
      <c r="D154" s="212"/>
      <c r="E154" s="212"/>
      <c r="F154" s="212"/>
      <c r="G154" s="212"/>
      <c r="H154" s="212"/>
      <c r="J154" s="193"/>
    </row>
    <row r="155" spans="1:10" s="16" customFormat="1" ht="21.2" customHeight="1" x14ac:dyDescent="0.2">
      <c r="A155" s="177"/>
      <c r="B155" s="200"/>
      <c r="C155" s="177"/>
      <c r="D155" s="212"/>
      <c r="E155" s="212"/>
      <c r="F155" s="212"/>
      <c r="G155" s="212"/>
      <c r="H155" s="212"/>
      <c r="J155" s="193"/>
    </row>
    <row r="156" spans="1:10" s="16" customFormat="1" ht="21.2" customHeight="1" x14ac:dyDescent="0.2">
      <c r="A156" s="176" t="s">
        <v>196</v>
      </c>
      <c r="B156" s="200"/>
      <c r="C156" s="176" t="s">
        <v>197</v>
      </c>
      <c r="D156" s="211"/>
      <c r="E156" s="211"/>
      <c r="F156" s="211"/>
      <c r="G156" s="211"/>
      <c r="H156" s="211"/>
      <c r="J156" s="193"/>
    </row>
    <row r="157" spans="1:10" s="16" customFormat="1" ht="21.2" customHeight="1" x14ac:dyDescent="0.2">
      <c r="A157" s="176"/>
      <c r="B157" s="200"/>
      <c r="C157" s="176"/>
      <c r="D157" s="211"/>
      <c r="E157" s="211"/>
      <c r="F157" s="211"/>
      <c r="G157" s="211"/>
      <c r="H157" s="211"/>
      <c r="J157" s="193"/>
    </row>
    <row r="158" spans="1:10" s="16" customFormat="1" ht="21.2" customHeight="1" x14ac:dyDescent="0.2">
      <c r="A158" s="177"/>
      <c r="B158" s="200"/>
      <c r="C158" s="177"/>
      <c r="D158" s="212"/>
      <c r="E158" s="212"/>
      <c r="F158" s="212"/>
      <c r="G158" s="212"/>
      <c r="H158" s="212"/>
      <c r="J158" s="193"/>
    </row>
    <row r="159" spans="1:10" s="16" customFormat="1" ht="21.2" customHeight="1" x14ac:dyDescent="0.2">
      <c r="A159" s="177"/>
      <c r="B159" s="200"/>
      <c r="C159" s="177"/>
      <c r="D159" s="212"/>
      <c r="E159" s="212"/>
      <c r="F159" s="212"/>
      <c r="G159" s="212"/>
      <c r="H159" s="212"/>
      <c r="J159" s="193"/>
    </row>
    <row r="160" spans="1:10" x14ac:dyDescent="0.2">
      <c r="A160" s="52" t="s">
        <v>252</v>
      </c>
      <c r="J160" s="195"/>
    </row>
    <row r="161" spans="1:10" x14ac:dyDescent="0.2">
      <c r="A161" s="210" t="s">
        <v>198</v>
      </c>
      <c r="B161" s="210"/>
      <c r="C161" s="210"/>
      <c r="D161" s="210"/>
      <c r="E161" s="210"/>
      <c r="F161" s="210"/>
      <c r="G161" s="210"/>
      <c r="H161" s="210"/>
      <c r="I161" s="210"/>
      <c r="J161" s="195"/>
    </row>
    <row r="162" spans="1:10" x14ac:dyDescent="0.2">
      <c r="A162" s="201" t="s">
        <v>250</v>
      </c>
    </row>
    <row r="163" spans="1:10" x14ac:dyDescent="0.2">
      <c r="A163" s="202" t="s">
        <v>251</v>
      </c>
    </row>
  </sheetData>
  <sheetProtection algorithmName="SHA-512" hashValue="RTd+Z6+LDgtv13zw1RniNs+MBkRM8PsT5pQiUHccw3Y5UqEuaS1W5L2oZAnYzlqWXhv9uSYA86KXi9eiwzMubQ==" saltValue="KGJfDmJr/auIZjN/n26D0g==" spinCount="100000" sheet="1" objects="1" scenarios="1"/>
  <mergeCells count="32">
    <mergeCell ref="D148:H148"/>
    <mergeCell ref="C9:I9"/>
    <mergeCell ref="H11:I11"/>
    <mergeCell ref="D12:G12"/>
    <mergeCell ref="A3:I3"/>
    <mergeCell ref="A4:I4"/>
    <mergeCell ref="C6:I6"/>
    <mergeCell ref="C7:I7"/>
    <mergeCell ref="C8:I8"/>
    <mergeCell ref="D85:H85"/>
    <mergeCell ref="D86:H86"/>
    <mergeCell ref="D105:H105"/>
    <mergeCell ref="D106:H106"/>
    <mergeCell ref="H125:I125"/>
    <mergeCell ref="D18:G18"/>
    <mergeCell ref="B60:C60"/>
    <mergeCell ref="D60:G60"/>
    <mergeCell ref="B61:C61"/>
    <mergeCell ref="B68:C68"/>
    <mergeCell ref="C26:H26"/>
    <mergeCell ref="A161:I161"/>
    <mergeCell ref="D149:H149"/>
    <mergeCell ref="D150:H150"/>
    <mergeCell ref="D151:H151"/>
    <mergeCell ref="D152:H152"/>
    <mergeCell ref="D158:H158"/>
    <mergeCell ref="D159:H159"/>
    <mergeCell ref="D153:H153"/>
    <mergeCell ref="D154:H154"/>
    <mergeCell ref="D155:H155"/>
    <mergeCell ref="D156:H156"/>
    <mergeCell ref="D157:H157"/>
  </mergeCells>
  <conditionalFormatting sqref="E14">
    <cfRule type="cellIs" dxfId="4" priority="5" operator="greaterThan">
      <formula>4</formula>
    </cfRule>
  </conditionalFormatting>
  <conditionalFormatting sqref="D14">
    <cfRule type="cellIs" dxfId="3" priority="4" operator="greaterThan">
      <formula>1</formula>
    </cfRule>
  </conditionalFormatting>
  <conditionalFormatting sqref="F14">
    <cfRule type="cellIs" dxfId="2" priority="3" operator="greaterThan">
      <formula>12</formula>
    </cfRule>
  </conditionalFormatting>
  <conditionalFormatting sqref="G14">
    <cfRule type="cellIs" dxfId="1" priority="2" operator="greaterThan">
      <formula>52</formula>
    </cfRule>
  </conditionalFormatting>
  <conditionalFormatting sqref="I14">
    <cfRule type="cellIs" dxfId="0" priority="1" operator="greaterThan">
      <formula>2</formula>
    </cfRule>
  </conditionalFormatting>
  <pageMargins left="0.19685039370078741" right="0.19685039370078741" top="0.51181102362204722" bottom="0.59055118110236227" header="0.31496062992125984" footer="0.31496062992125984"/>
  <pageSetup paperSize="9" orientation="landscape" r:id="rId1"/>
  <headerFooter>
    <oddFooter>Seite &amp;P von &amp;N</oddFooter>
  </headerFooter>
  <rowBreaks count="6" manualBreakCount="6">
    <brk id="25" max="16383" man="1"/>
    <brk id="58" max="16383" man="1"/>
    <brk id="84" max="16383" man="1"/>
    <brk id="105" max="16383" man="1"/>
    <brk id="123" max="16383" man="1"/>
    <brk id="13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Arbeitszeitrechner</vt:lpstr>
      <vt:lpstr>Arbeitszeitrechner!Druckbereich</vt:lpstr>
      <vt:lpstr>Arbeitszeitrechner!Drucktitel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Bartholomäus Bauer</dc:creator>
  <cp:lastModifiedBy>Ralph Stapp</cp:lastModifiedBy>
  <cp:lastPrinted>2022-02-23T08:34:03Z</cp:lastPrinted>
  <dcterms:created xsi:type="dcterms:W3CDTF">2020-02-13T15:55:38Z</dcterms:created>
  <dcterms:modified xsi:type="dcterms:W3CDTF">2022-03-01T08:31:42Z</dcterms:modified>
</cp:coreProperties>
</file>